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C:\Users\nichole.gutierrez\AppData\Local\Microsoft\Olk\Attachments\ooa-90452a66-d976-4758-a3b1-bcb43bfd6b37\6ee2f81d620dd8d2f9aaa05a97a5348a5bbd8d6a96047672a3e8625f3f3ce641\"/>
    </mc:Choice>
  </mc:AlternateContent>
  <xr:revisionPtr revIDLastSave="0" documentId="13_ncr:1_{8F630A4B-DB46-446A-B736-274B5F707569}" xr6:coauthVersionLast="46" xr6:coauthVersionMax="47" xr10:uidLastSave="{00000000-0000-0000-0000-000000000000}"/>
  <bookViews>
    <workbookView xWindow="28680" yWindow="-3060" windowWidth="29040" windowHeight="15720" tabRatio="869" activeTab="4" xr2:uid="{11625F41-4A63-495B-B4BA-ACECC021AA6C}"/>
  </bookViews>
  <sheets>
    <sheet name="1. Instructions" sheetId="15" r:id="rId1"/>
    <sheet name="2. Cost Summary" sheetId="2" r:id="rId2"/>
    <sheet name="3. Project Phase Calculator" sheetId="16" r:id="rId3"/>
    <sheet name="4. Base Contract Deliverables" sheetId="3" r:id="rId4"/>
    <sheet name="5.Licensing Tools Hosting Costs" sheetId="12" r:id="rId5"/>
    <sheet name="6. Maintenance &amp; Operations" sheetId="5" r:id="rId6"/>
    <sheet name="7. Staff Rate Sheet (UT)" sheetId="8" r:id="rId7"/>
  </sheets>
  <externalReferences>
    <externalReference r:id="rId8"/>
  </externalReferences>
  <definedNames>
    <definedName name="Bidder">'[1]2. Cost Summary'!$C$3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2" l="1"/>
  <c r="I40" i="3"/>
  <c r="I41" i="3"/>
  <c r="J41" i="3" s="1"/>
  <c r="K41" i="3" s="1"/>
  <c r="I15" i="3"/>
  <c r="E13" i="16"/>
  <c r="D13" i="16" s="1"/>
  <c r="F10" i="16"/>
  <c r="F9" i="16"/>
  <c r="F8" i="16"/>
  <c r="F7" i="16"/>
  <c r="J40" i="3" l="1"/>
  <c r="K40" i="3" s="1"/>
  <c r="J15" i="3"/>
  <c r="K15" i="3" s="1"/>
  <c r="K49" i="12"/>
  <c r="G20" i="2" s="1"/>
  <c r="L49" i="12"/>
  <c r="G26" i="2" s="1"/>
  <c r="M49" i="12"/>
  <c r="G33" i="2" s="1"/>
  <c r="E45" i="3"/>
  <c r="F54" i="3"/>
  <c r="G54" i="3"/>
  <c r="H54" i="3"/>
  <c r="F52" i="3"/>
  <c r="G52" i="3"/>
  <c r="H52" i="3"/>
  <c r="F48" i="3"/>
  <c r="G48" i="3"/>
  <c r="H48" i="3"/>
  <c r="F45" i="3"/>
  <c r="G45" i="3"/>
  <c r="H45" i="3"/>
  <c r="F43" i="3"/>
  <c r="G43" i="3"/>
  <c r="H43" i="3"/>
  <c r="F37" i="3"/>
  <c r="G37" i="3"/>
  <c r="H37" i="3"/>
  <c r="F29" i="3"/>
  <c r="G29" i="3"/>
  <c r="H29" i="3"/>
  <c r="F24" i="3"/>
  <c r="G24" i="3"/>
  <c r="H24" i="3"/>
  <c r="F21" i="3"/>
  <c r="G21" i="3"/>
  <c r="H21" i="3"/>
  <c r="F18" i="3"/>
  <c r="G18" i="3"/>
  <c r="H18" i="3"/>
  <c r="F12" i="3"/>
  <c r="G12" i="3"/>
  <c r="H12" i="3"/>
  <c r="F7" i="3"/>
  <c r="G7" i="3"/>
  <c r="H7" i="3"/>
  <c r="J14" i="12" l="1"/>
  <c r="J13" i="12"/>
  <c r="J12" i="12"/>
  <c r="J11" i="12"/>
  <c r="J10" i="12"/>
  <c r="J9" i="12"/>
  <c r="J8" i="12"/>
  <c r="J7" i="12"/>
  <c r="J33" i="12" l="1"/>
  <c r="J34" i="12"/>
  <c r="J35" i="12"/>
  <c r="J36" i="12"/>
  <c r="J37" i="12"/>
  <c r="J38" i="12"/>
  <c r="J39" i="12"/>
  <c r="J40" i="12"/>
  <c r="J41" i="12"/>
  <c r="J42" i="12"/>
  <c r="J43" i="12"/>
  <c r="J44" i="12"/>
  <c r="J45" i="12"/>
  <c r="J46" i="12"/>
  <c r="J47" i="12"/>
  <c r="J48" i="12"/>
  <c r="J49" i="12" l="1"/>
  <c r="G19" i="2" s="1"/>
  <c r="G18" i="2" s="1"/>
  <c r="G22" i="2" s="1"/>
  <c r="J27" i="12" l="1"/>
  <c r="J6" i="12"/>
  <c r="J15" i="12"/>
  <c r="J16" i="12"/>
  <c r="J17" i="12"/>
  <c r="J18" i="12"/>
  <c r="J19" i="12"/>
  <c r="J20" i="12"/>
  <c r="J21" i="12"/>
  <c r="J22" i="12"/>
  <c r="J23" i="12"/>
  <c r="J24" i="12"/>
  <c r="J25" i="12"/>
  <c r="J26" i="12"/>
  <c r="J5" i="12"/>
  <c r="G5" i="5"/>
  <c r="F59" i="3"/>
  <c r="G59" i="3"/>
  <c r="H59" i="3"/>
  <c r="I17" i="3" l="1"/>
  <c r="J17" i="3" s="1"/>
  <c r="I19" i="3"/>
  <c r="J19" i="3" s="1"/>
  <c r="I20" i="3"/>
  <c r="J20" i="3" s="1"/>
  <c r="I22" i="3"/>
  <c r="J22" i="3" s="1"/>
  <c r="I23" i="3"/>
  <c r="J23" i="3" s="1"/>
  <c r="I25" i="3"/>
  <c r="J25" i="3" s="1"/>
  <c r="I26" i="3"/>
  <c r="J26" i="3" s="1"/>
  <c r="I36" i="3"/>
  <c r="J36" i="3" s="1"/>
  <c r="I38" i="3"/>
  <c r="J38" i="3" s="1"/>
  <c r="I39" i="3"/>
  <c r="J39" i="3" s="1"/>
  <c r="I42" i="3"/>
  <c r="J42" i="3" s="1"/>
  <c r="I44" i="3"/>
  <c r="J44" i="3" s="1"/>
  <c r="I47" i="3"/>
  <c r="J47" i="3" s="1"/>
  <c r="I50" i="3"/>
  <c r="J50" i="3" s="1"/>
  <c r="I51" i="3"/>
  <c r="J51" i="3" s="1"/>
  <c r="I53" i="3"/>
  <c r="J53" i="3" s="1"/>
  <c r="I55" i="3"/>
  <c r="J55" i="3" s="1"/>
  <c r="I56" i="3"/>
  <c r="J56" i="3" s="1"/>
  <c r="I57" i="3"/>
  <c r="J57" i="3" s="1"/>
  <c r="I58" i="3"/>
  <c r="J58" i="3" s="1"/>
  <c r="I27" i="3"/>
  <c r="J27" i="3" s="1"/>
  <c r="I28" i="3"/>
  <c r="J28" i="3" s="1"/>
  <c r="I8" i="3"/>
  <c r="J8" i="3" s="1"/>
  <c r="I9" i="3"/>
  <c r="J9" i="3" s="1"/>
  <c r="I10" i="3"/>
  <c r="J10" i="3" s="1"/>
  <c r="I11" i="3"/>
  <c r="J11" i="3" s="1"/>
  <c r="I13" i="3"/>
  <c r="J13" i="3" s="1"/>
  <c r="I14" i="3"/>
  <c r="J14" i="3" s="1"/>
  <c r="I16" i="3"/>
  <c r="J16" i="3" s="1"/>
  <c r="I30" i="3"/>
  <c r="J30" i="3" s="1"/>
  <c r="I31" i="3"/>
  <c r="J31" i="3" s="1"/>
  <c r="I32" i="3"/>
  <c r="J32" i="3" s="1"/>
  <c r="I33" i="3"/>
  <c r="J33" i="3" s="1"/>
  <c r="I34" i="3"/>
  <c r="J34" i="3" s="1"/>
  <c r="I35" i="3"/>
  <c r="J35" i="3" s="1"/>
  <c r="E54" i="3"/>
  <c r="E52" i="3"/>
  <c r="E48" i="3"/>
  <c r="I48" i="3" s="1"/>
  <c r="E43" i="3"/>
  <c r="E37" i="3"/>
  <c r="E29" i="3"/>
  <c r="I29" i="3" s="1"/>
  <c r="J29" i="3" s="1"/>
  <c r="E24" i="3"/>
  <c r="E21" i="3"/>
  <c r="E18" i="3"/>
  <c r="E12" i="3"/>
  <c r="E7" i="3"/>
  <c r="E59" i="3" l="1"/>
  <c r="K23" i="3"/>
  <c r="K22" i="3"/>
  <c r="K53" i="3"/>
  <c r="K51" i="3"/>
  <c r="K50" i="3"/>
  <c r="K47" i="3"/>
  <c r="K44" i="3"/>
  <c r="K20" i="3"/>
  <c r="K19" i="3"/>
  <c r="K17" i="3"/>
  <c r="K16" i="3"/>
  <c r="K14" i="3"/>
  <c r="K9" i="3"/>
  <c r="J48" i="3"/>
  <c r="K48" i="3" s="1"/>
  <c r="K36" i="3"/>
  <c r="K35" i="3"/>
  <c r="K33" i="3"/>
  <c r="K34" i="3"/>
  <c r="K32" i="3"/>
  <c r="K31" i="3"/>
  <c r="K30" i="3"/>
  <c r="K13" i="3"/>
  <c r="K29" i="3"/>
  <c r="K58" i="3"/>
  <c r="K28" i="3"/>
  <c r="K11" i="3"/>
  <c r="K57" i="3"/>
  <c r="K42" i="3"/>
  <c r="K27" i="3"/>
  <c r="K10" i="3"/>
  <c r="K38" i="3"/>
  <c r="K56" i="3"/>
  <c r="K39" i="3"/>
  <c r="K26" i="3"/>
  <c r="K55" i="3"/>
  <c r="K25" i="3"/>
  <c r="K8" i="3"/>
  <c r="I43" i="3"/>
  <c r="I24" i="3"/>
  <c r="I37" i="3"/>
  <c r="I7" i="3"/>
  <c r="I52" i="3"/>
  <c r="I54" i="3"/>
  <c r="I12" i="3"/>
  <c r="J12" i="3" s="1"/>
  <c r="I18" i="3"/>
  <c r="I21" i="3"/>
  <c r="I49" i="3"/>
  <c r="I45" i="3"/>
  <c r="I46" i="3"/>
  <c r="I59" i="3" l="1"/>
  <c r="G6" i="2" s="1"/>
  <c r="J7" i="3"/>
  <c r="K7" i="3" s="1"/>
  <c r="J37" i="3"/>
  <c r="K37" i="3" s="1"/>
  <c r="J24" i="3"/>
  <c r="K24" i="3" s="1"/>
  <c r="J45" i="3"/>
  <c r="K45" i="3" s="1"/>
  <c r="K12" i="3"/>
  <c r="J43" i="3"/>
  <c r="K43" i="3"/>
  <c r="J46" i="3"/>
  <c r="K46" i="3" s="1"/>
  <c r="J49" i="3"/>
  <c r="K49" i="3" s="1"/>
  <c r="J21" i="3"/>
  <c r="K21" i="3" s="1"/>
  <c r="J18" i="3"/>
  <c r="K18" i="3" s="1"/>
  <c r="J54" i="3"/>
  <c r="K54" i="3" s="1"/>
  <c r="J52" i="3"/>
  <c r="K52" i="3" s="1"/>
  <c r="J59" i="3" l="1"/>
  <c r="K59" i="3" s="1"/>
  <c r="M28" i="12" l="1"/>
  <c r="L28" i="12"/>
  <c r="K28" i="12"/>
  <c r="M53" i="12" l="1"/>
  <c r="G32" i="2"/>
  <c r="L53" i="12"/>
  <c r="G25" i="2"/>
  <c r="K53" i="12"/>
  <c r="G9" i="2"/>
  <c r="J28" i="12"/>
  <c r="G9" i="5"/>
  <c r="J53" i="12" l="1"/>
  <c r="G8" i="2"/>
  <c r="H9" i="5"/>
  <c r="G34" i="2" s="1"/>
  <c r="G36" i="2" s="1"/>
  <c r="G7" i="2" l="1"/>
  <c r="G7" i="5" l="1"/>
  <c r="H5" i="5" l="1"/>
  <c r="H7" i="5"/>
  <c r="G27" i="2" s="1"/>
  <c r="G29" i="2" s="1"/>
  <c r="G11" i="2" l="1"/>
  <c r="G10" i="2" s="1"/>
  <c r="G13" i="2" s="1"/>
  <c r="H11" i="5"/>
  <c r="G15" i="2" l="1"/>
  <c r="G39" i="2" l="1"/>
  <c r="G38" i="2"/>
</calcChain>
</file>

<file path=xl/sharedStrings.xml><?xml version="1.0" encoding="utf-8"?>
<sst xmlns="http://schemas.openxmlformats.org/spreadsheetml/2006/main" count="688" uniqueCount="204">
  <si>
    <t>Exhibit E - Cost Workbook</t>
  </si>
  <si>
    <t>Cost Workbook Instructions (no input required on this sheet)</t>
  </si>
  <si>
    <t>The cost worksheets list all costs required to design, configure, develop, implement, operate, and maintain the solution as defined in the Statement of Work (SOW).</t>
  </si>
  <si>
    <t>Bidders are required to complete cost worksheets 3 through 7 of this Cost Workbook.</t>
  </si>
  <si>
    <t xml:space="preserve">For any items indicated on the worksheets that have no cost, Bidder must indicate the cost as $0, not blank or N/A. </t>
  </si>
  <si>
    <t xml:space="preserve">Bidder is only permitted to input data to non-shaded cells. </t>
  </si>
  <si>
    <t xml:space="preserve"> </t>
  </si>
  <si>
    <t>Description of Cost Worksheets</t>
  </si>
  <si>
    <t>1. Instructions</t>
  </si>
  <si>
    <t xml:space="preserve">No bidder input required on this worksheet. Instructions provided for bidder to complete the cost workbook. </t>
  </si>
  <si>
    <t>2. Cost Summary</t>
  </si>
  <si>
    <t>No bidder input required on this worksheet. Sheet calculates from data input on sheets 3 through 7.</t>
  </si>
  <si>
    <t>3. Project Phase Calculator</t>
  </si>
  <si>
    <t>Bidder enters project development phase information including bidder name, phase titles, phase start dates, and phase end dates.  The tool auto-calculates the phase durations to ensure project completion within the 24-month timeframe identified in Exhibit A: Statement of Work. Phases should align with those identified throughout the proposal. Bidder is not required to use all phases listed in the calculator.</t>
  </si>
  <si>
    <t>4. Base Contract Deliverables</t>
  </si>
  <si>
    <t>Bidder enters costs associated with all project deliverables. The cost of each deliverable can be split between phases to represent the development phase(s) during which the deliverable will be submitted.</t>
  </si>
  <si>
    <t>5. Licensing Tools &amp; Hosting Costs</t>
  </si>
  <si>
    <t>Bidder enters all licensing costs including all SaaS licensing and related software and tools pertaining to development, implementation, data migration, ongoing access, support and hosting (if applicable) of the solution. Indicate in the "Product Information | Description" Column whether the cost is one-time or ongoing. Bidder also enters license costs for two optional one-year Maintenance and Operations (M&amp;O) periods, which will not be scored. Costs for optional years may be different and will not be scored. NOTE: Hosting costs are "Mandatory Optional" and must reported in section B of this tab but will not be evaluated.</t>
  </si>
  <si>
    <t>6. Maintenance &amp; Operations</t>
  </si>
  <si>
    <t>Bidder enters recurring Maintenance and Operations (M&amp;O) services costs as defined in SOW Section 14.</t>
  </si>
  <si>
    <t>7. Staff Rate Sheet (UT)</t>
  </si>
  <si>
    <t>Bidder enters hourly rate information for Key Staff.  Rates will be used in the calculation of Unanticipated Task (UT) costs.</t>
  </si>
  <si>
    <t>Refer to RFP Section 4.3.1 Cost Workbook Instructions for further detail.</t>
  </si>
  <si>
    <t>Bidder Name:</t>
  </si>
  <si>
    <t>Company_ABC</t>
  </si>
  <si>
    <t>Data entry not permitted below this line.  Sheet calculates automatically.</t>
  </si>
  <si>
    <t>Item Total</t>
  </si>
  <si>
    <t>PROJECT COSTS - YEARS 1-3</t>
  </si>
  <si>
    <t>Base Contract Deliverables (Tab 4)</t>
  </si>
  <si>
    <t>Licensing, Tools Cost</t>
  </si>
  <si>
    <t>Licensing, Tools Cost - Years 1-2 - BASE CONTRACT (Tab 5)</t>
  </si>
  <si>
    <t>Licensing, Tools Cost - Year 3 M&amp;O - BASE CONTRACT (Tab 5)</t>
  </si>
  <si>
    <t>Maintenance and Operations Activities</t>
  </si>
  <si>
    <t>Maintenance and Operations - Year 3 M&amp;O - BASE CONTRACT (Tab 6)</t>
  </si>
  <si>
    <t>Total Project Cost:</t>
  </si>
  <si>
    <t>Unanticipated Tasks (10%of Project Cost):</t>
  </si>
  <si>
    <t>PROJECT COST + UNANTICIPATED TASKS:</t>
  </si>
  <si>
    <t>PROJECT HOSTING COSTS - YEARS 1-3 - MANDATORY OPTIONAL (NOT EVALUATED)</t>
  </si>
  <si>
    <t>Hosting Cost</t>
  </si>
  <si>
    <t>Hosting Cost - Years 1-2 - BASE CONTRACT (Tab 5)</t>
  </si>
  <si>
    <t>Hosting Cost - Year 3 M&amp;O - BASE CONTRACT (Tab 5)</t>
  </si>
  <si>
    <t>TOTAL OPTIONAL HOSTING COST:</t>
  </si>
  <si>
    <t xml:space="preserve"> OPTIONAL MAINTENANCE AND OPERATIONS COSTS - YEAR 4 (NOT EVALUATED)</t>
  </si>
  <si>
    <t>Licensing, Tools Cost - Year 4 M&amp;O - OPTIONAL YEAR (Tab 5)</t>
  </si>
  <si>
    <t>Hosting Cost - Year 4 M&amp;O - OPTIONAL YEAR (Tab 5)</t>
  </si>
  <si>
    <t>Maintenance and Operations - Year 4 M&amp;O - OPTIONAL YEAR (Tab 6)</t>
  </si>
  <si>
    <t>TOTAL OPTIONAL YEAR 4 COST:</t>
  </si>
  <si>
    <t xml:space="preserve"> OPTIONAL MAINTENANCE AND OPERATIONS COSTS - YEAR 5 (NOT EVALUATED)</t>
  </si>
  <si>
    <t>Licensing, Tools Cost - Year 5 M&amp;O - OPTIONAL YEAR (Tab 5)</t>
  </si>
  <si>
    <t>Hosting Cost - Year 5 M&amp;O - OPTIONAL YEAR (Tab 5)</t>
  </si>
  <si>
    <t>Maintenance and Operations - Year 5 M&amp;O - OPTIONAL YEAR (Tab 6)</t>
  </si>
  <si>
    <t>TOTAL OPTIONAL YEAR 5 COST:</t>
  </si>
  <si>
    <t>BIDDER'S PROPOSED TOTAL COST (INCLUDING HOSTING)</t>
  </si>
  <si>
    <t>BIDDER'S PROPOSED TOTAL COST (EXCLUDING HOSTING)</t>
  </si>
  <si>
    <t>Bidder Name</t>
  </si>
  <si>
    <t>Project Phase Calculator</t>
  </si>
  <si>
    <t>Any iterative development phase(s) completed by the vendor shall include Design, Development, Testing and approval from the State; however, functionality will not move to production until final acceptance of the complete solution has been achieved following the three (3) month Product Stabilization and Final System Acceptance period. See SOW Section 10.4.7 for additional information.</t>
  </si>
  <si>
    <t>Proposed Project Phases</t>
  </si>
  <si>
    <t>Estimated Dates used to calculate Durations</t>
  </si>
  <si>
    <t>Phase</t>
  </si>
  <si>
    <t>Title</t>
  </si>
  <si>
    <r>
      <t xml:space="preserve">Phase Start Date
</t>
    </r>
    <r>
      <rPr>
        <sz val="11"/>
        <color theme="1"/>
        <rFont val="Calibri"/>
        <family val="2"/>
        <scheme val="minor"/>
      </rPr>
      <t>First Day of Planned Month
(e.g. 1/1/2024)</t>
    </r>
  </si>
  <si>
    <r>
      <t xml:space="preserve">Phase End Date
</t>
    </r>
    <r>
      <rPr>
        <sz val="11"/>
        <color theme="1"/>
        <rFont val="Calibri"/>
        <family val="2"/>
        <scheme val="minor"/>
      </rPr>
      <t>Last Day of Planned Month 
(e.g. 1/31/2024)</t>
    </r>
  </si>
  <si>
    <r>
      <t xml:space="preserve">Phase Duration 
</t>
    </r>
    <r>
      <rPr>
        <sz val="10"/>
        <rFont val="Arial"/>
        <family val="2"/>
      </rPr>
      <t>(D to E, Months)</t>
    </r>
  </si>
  <si>
    <t>Phase 1</t>
  </si>
  <si>
    <t>Phase 2</t>
  </si>
  <si>
    <t>Phase 3</t>
  </si>
  <si>
    <t>Phase 4</t>
  </si>
  <si>
    <t>Compliance Check</t>
  </si>
  <si>
    <t>WaterTAP Implementation Equals 24 months</t>
  </si>
  <si>
    <t>months</t>
  </si>
  <si>
    <t>3. Base Contract Deliverables</t>
  </si>
  <si>
    <t>M&amp;O and end-user availability will begin after production implementation of the complete solution; however, the State will consider a phased approach towards system development and deliverable submission. Provide phased deliverable costs in columns E-H, below.  While four (4) columns are available, only use columns as needed to represent the development phase(s) during which the deliverable will be submitted. Base Contract Costs do not include optional years or M&amp;O services (report on Tab 5 - Maintenance &amp; Operations).</t>
  </si>
  <si>
    <t>Item #</t>
  </si>
  <si>
    <t>Deliverable Cost</t>
  </si>
  <si>
    <t>Task Group</t>
  </si>
  <si>
    <t>Payment Type &amp; Frequency</t>
  </si>
  <si>
    <t>Total Contract Cost</t>
  </si>
  <si>
    <t>State Withhold</t>
  </si>
  <si>
    <t>Total Contractor Payment</t>
  </si>
  <si>
    <t>Project Management</t>
  </si>
  <si>
    <t>Deliverable Group #1</t>
  </si>
  <si>
    <t>Project Management Plan</t>
  </si>
  <si>
    <t>Deliverable</t>
  </si>
  <si>
    <t>Project Schedule</t>
  </si>
  <si>
    <t>Weekly / Monthly Status Report</t>
  </si>
  <si>
    <t>Monthly Service Fee</t>
  </si>
  <si>
    <t>Sprint/Release Report</t>
  </si>
  <si>
    <t>Design, Development, and Implementation</t>
  </si>
  <si>
    <t>Deliverable Group #2</t>
  </si>
  <si>
    <t>Solution Architecture</t>
  </si>
  <si>
    <t>Fit Gap Analysis</t>
  </si>
  <si>
    <t>Functional and Technical Design Document</t>
  </si>
  <si>
    <t>Implementation Plan</t>
  </si>
  <si>
    <t>Solution Implementation</t>
  </si>
  <si>
    <t>Milestone</t>
  </si>
  <si>
    <t>System Interfaces</t>
  </si>
  <si>
    <t>Deliverable Group #3</t>
  </si>
  <si>
    <t>Interface Management Plan</t>
  </si>
  <si>
    <t>Interface Development</t>
  </si>
  <si>
    <t>Data Management and Conversion</t>
  </si>
  <si>
    <t>Deliverable Group #4</t>
  </si>
  <si>
    <t>Final Data Management and Conversion Plan</t>
  </si>
  <si>
    <t>Data Conversion Activities</t>
  </si>
  <si>
    <t>Testing</t>
  </si>
  <si>
    <t>Deliverable Group #5</t>
  </si>
  <si>
    <t>End-to-End Testing Results</t>
  </si>
  <si>
    <t>Master Test Plan</t>
  </si>
  <si>
    <t>UAT Testing Results Report</t>
  </si>
  <si>
    <t>Testing (UAT, Performance, Load, Security)</t>
  </si>
  <si>
    <t>Organizational Change Management and Training</t>
  </si>
  <si>
    <t>Deliverable Group #6</t>
  </si>
  <si>
    <t>End User Training Plan</t>
  </si>
  <si>
    <t>Organizational Change Management Deployment Plan</t>
  </si>
  <si>
    <t>Organizational Change Management Schedule </t>
  </si>
  <si>
    <t>Organizational Change Management Quarterly Status Report </t>
  </si>
  <si>
    <t>Organizational Change Management Performance Measurement Plan </t>
  </si>
  <si>
    <t xml:space="preserve">Training </t>
  </si>
  <si>
    <t>Training Completion Report</t>
  </si>
  <si>
    <t>Configuration and Release Management</t>
  </si>
  <si>
    <t>Deliverable Group #7</t>
  </si>
  <si>
    <t>Configuration Management Plan</t>
  </si>
  <si>
    <t>Pilot Deployment Report and Signoff</t>
  </si>
  <si>
    <t>Release Management Plan</t>
  </si>
  <si>
    <t xml:space="preserve">Formal System Acceptance and Final Go-Live report </t>
  </si>
  <si>
    <t>Configuration Implementation</t>
  </si>
  <si>
    <t>Security and Data Protection</t>
  </si>
  <si>
    <t>Deliverable Group #8</t>
  </si>
  <si>
    <t>System Security Plan</t>
  </si>
  <si>
    <t>Product Stabilization </t>
  </si>
  <si>
    <t>Deliverable Group #9</t>
  </si>
  <si>
    <t>Final System Development and Deployment Report</t>
  </si>
  <si>
    <t>Final System Acceptance</t>
  </si>
  <si>
    <t>Maintenance and Operations</t>
  </si>
  <si>
    <t>Deliverable Group #10</t>
  </si>
  <si>
    <t>Maintenance and Operations Plan</t>
  </si>
  <si>
    <t>Technology Recovery Plan (TRP)</t>
  </si>
  <si>
    <t>System Performance and Capacity Management Plan</t>
  </si>
  <si>
    <t>Software</t>
  </si>
  <si>
    <t>Deliverable Group #11</t>
  </si>
  <si>
    <t>List of Software</t>
  </si>
  <si>
    <t>System Support Transition</t>
  </si>
  <si>
    <t>Deliverable Group #12</t>
  </si>
  <si>
    <t>System Support Transition Plan (SSTP)</t>
  </si>
  <si>
    <t>Software Maintenance Manual</t>
  </si>
  <si>
    <t>System Administration Guide</t>
  </si>
  <si>
    <t>System Transition</t>
  </si>
  <si>
    <t>TOTAL CONTRACT DELIVERABLES COST:</t>
  </si>
  <si>
    <t> </t>
  </si>
  <si>
    <t>5. LICENSING, TOOLS, HOSTING COSTS</t>
  </si>
  <si>
    <t>A.  SOFTWARE TOOLS COSTS (including Third Party or Other)</t>
  </si>
  <si>
    <t>Base Contract (Years 1 - 3) </t>
  </si>
  <si>
    <t>Optional Years (NOT EVALUATED)</t>
  </si>
  <si>
    <t>Product Name</t>
  </si>
  <si>
    <t>Product Information | Description</t>
  </si>
  <si>
    <t>SKU</t>
  </si>
  <si>
    <t>SLP#</t>
  </si>
  <si>
    <t>Purpose</t>
  </si>
  <si>
    <t>Qty.</t>
  </si>
  <si>
    <t>Unit Cost</t>
  </si>
  <si>
    <t>Software Tools Cost (Monthly)</t>
  </si>
  <si>
    <t>Extended Cost
Years 1-2 Project</t>
  </si>
  <si>
    <t>Software Tools Cost Year 3 M&amp;O</t>
  </si>
  <si>
    <t>Software Tools Cost Year 4 M&amp;O (OPTIONAL YEAR)</t>
  </si>
  <si>
    <t>Software Tools Cost Year 5 M&amp;O (OPTIONAL YEAR)</t>
  </si>
  <si>
    <t xml:space="preserve">TOTAL:  </t>
  </si>
  <si>
    <t>B.  HOSTING INCLUDING CLOUD, DATA, INFRASTRUCTURE, SERVICES COSTS (Mandatory Optional - NOT EVALUATED)</t>
  </si>
  <si>
    <t xml:space="preserve">Product Information | Description
(Number, Version, Open Source or Proprietary) </t>
  </si>
  <si>
    <t>Hosting Cost (Monthly)</t>
  </si>
  <si>
    <t>Hosting Cost Year 3 M&amp;O</t>
  </si>
  <si>
    <t>Hosting Cost Year 4 M&amp;O (OPTIONAL YEAR)</t>
  </si>
  <si>
    <t>Hosting Cost Year 5 M&amp;O (OPTIONAL YEAR)</t>
  </si>
  <si>
    <t xml:space="preserve">TOTAL: </t>
  </si>
  <si>
    <t>TOTAL Licensing, Tools, &amp; Hosting Cost
(Base Contract &amp; Optional Years):</t>
  </si>
  <si>
    <t>The Contractor shall provide costs for all software licenses required and assist the State in securing such licenses from software contractors and/or resellers, and any third-party tools necessary to meet the functional and non-functional requirement to support the WaterTAP system.</t>
  </si>
  <si>
    <t>Cost Category</t>
  </si>
  <si>
    <t>Payment Type</t>
  </si>
  <si>
    <t>Unit of Measure</t>
  </si>
  <si>
    <r>
      <t xml:space="preserve">Est. Unit Total
</t>
    </r>
    <r>
      <rPr>
        <sz val="9"/>
        <rFont val="Arial"/>
        <family val="2"/>
      </rPr>
      <t>(Hypothetical - For Evaluation Purposes)</t>
    </r>
  </si>
  <si>
    <t>Bidder Proposed Monthly Service Fee Per Unit</t>
  </si>
  <si>
    <t>Monthly Service Cost Total</t>
  </si>
  <si>
    <t>Annual Service Cost Total</t>
  </si>
  <si>
    <r>
      <rPr>
        <b/>
        <sz val="11"/>
        <rFont val="Arial"/>
        <family val="2"/>
      </rPr>
      <t>BIDDER COMMENTS</t>
    </r>
    <r>
      <rPr>
        <sz val="11"/>
        <rFont val="Arial"/>
        <family val="2"/>
      </rPr>
      <t xml:space="preserve">
(Enter comment if proposed cost in column H equals $0.)</t>
    </r>
  </si>
  <si>
    <t>Year 3 Maintenance &amp; Operations - BASE CONTRACT</t>
  </si>
  <si>
    <t>Maintenance Activities</t>
  </si>
  <si>
    <t>Service</t>
  </si>
  <si>
    <t>Year 4 Maintenance &amp; Operations - OPTIONAL YEAR</t>
  </si>
  <si>
    <t>Year 5 Maintenance &amp; Operations - OPTIONAL YEAR</t>
  </si>
  <si>
    <t>TOTAL</t>
  </si>
  <si>
    <t>NOTES:</t>
  </si>
  <si>
    <r>
      <t xml:space="preserve">9. Staff Rate Sheet </t>
    </r>
    <r>
      <rPr>
        <b/>
        <sz val="16"/>
        <color rgb="FFFF0000"/>
        <rFont val="Arial"/>
        <family val="2"/>
      </rPr>
      <t xml:space="preserve">(Informational Only)
</t>
    </r>
    <r>
      <rPr>
        <sz val="12"/>
        <rFont val="Arial"/>
        <family val="2"/>
      </rPr>
      <t>*Hourly rate information will be used in the calculation of Unanticipated Task (UT) costs</t>
    </r>
  </si>
  <si>
    <t>Job Classication Title</t>
  </si>
  <si>
    <t>Hourly Rate</t>
  </si>
  <si>
    <t>Engagement Director</t>
  </si>
  <si>
    <t>Project Manager</t>
  </si>
  <si>
    <t>Sr. Data Architect</t>
  </si>
  <si>
    <t>Sr. Software Solutions Architect</t>
  </si>
  <si>
    <t>Sr. Business Analyst</t>
  </si>
  <si>
    <t>Training Lead</t>
  </si>
  <si>
    <t>Sr. Test and Validation Lead</t>
  </si>
  <si>
    <t xml:space="preserve">Technical Lead </t>
  </si>
  <si>
    <t>Organizational Change Management Lead</t>
  </si>
  <si>
    <t>GIS Solution Expert</t>
  </si>
  <si>
    <t>Full-time staff calculation for the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</si>
</sst>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_([$$-409]* #,##0.00_);_([$$-409]* \(#,##0.00\);_([$$-409]* &quot;-&quot;??_);_(@_)"/>
    <numFmt numFmtId="166" formatCode="m/d/yy;@"/>
  </numFmts>
  <fonts count="35" x14ac:knownFonts="1">
    <font>
      <sz val="11"/>
      <color theme="1"/>
      <name val="Calibri"/>
      <family val="2"/>
      <scheme val="minor"/>
    </font>
    <font>
      <sz val="11"/>
      <color theme="1"/>
      <name val="Calibri"/>
      <family val="2"/>
      <scheme val="minor"/>
    </font>
    <font>
      <b/>
      <sz val="16"/>
      <color theme="1"/>
      <name val="Arial"/>
      <family val="2"/>
    </font>
    <font>
      <sz val="11"/>
      <color theme="1"/>
      <name val="Arial"/>
      <family val="2"/>
    </font>
    <font>
      <b/>
      <sz val="10"/>
      <color theme="1"/>
      <name val="Arial"/>
      <family val="2"/>
    </font>
    <font>
      <sz val="11"/>
      <name val="Arial"/>
      <family val="2"/>
    </font>
    <font>
      <b/>
      <sz val="11"/>
      <name val="Arial"/>
      <family val="2"/>
    </font>
    <font>
      <sz val="11"/>
      <color rgb="FF000000"/>
      <name val="Arial"/>
      <family val="2"/>
    </font>
    <font>
      <sz val="10"/>
      <color rgb="FF000000"/>
      <name val="Arial"/>
      <family val="2"/>
    </font>
    <font>
      <sz val="10"/>
      <name val="Arial"/>
      <family val="2"/>
    </font>
    <font>
      <b/>
      <sz val="11"/>
      <color theme="1"/>
      <name val="Arial"/>
      <family val="2"/>
    </font>
    <font>
      <b/>
      <sz val="9"/>
      <name val="Arial"/>
      <family val="2"/>
    </font>
    <font>
      <sz val="9"/>
      <name val="Arial"/>
      <family val="2"/>
    </font>
    <font>
      <sz val="11"/>
      <color rgb="FFFF0000"/>
      <name val="Arial"/>
      <family val="2"/>
    </font>
    <font>
      <b/>
      <sz val="16"/>
      <name val="Arial"/>
      <family val="2"/>
    </font>
    <font>
      <sz val="11"/>
      <color theme="5" tint="0.79998168889431442"/>
      <name val="Arial"/>
      <family val="2"/>
    </font>
    <font>
      <b/>
      <u/>
      <sz val="11"/>
      <color theme="1"/>
      <name val="Arial"/>
      <family val="2"/>
    </font>
    <font>
      <b/>
      <sz val="16"/>
      <color rgb="FFFF0000"/>
      <name val="Arial"/>
      <family val="2"/>
    </font>
    <font>
      <sz val="8"/>
      <name val="Calibri"/>
      <family val="2"/>
      <scheme val="minor"/>
    </font>
    <font>
      <b/>
      <sz val="12"/>
      <name val="Arial"/>
      <family val="2"/>
    </font>
    <font>
      <sz val="11"/>
      <color rgb="FF000000"/>
      <name val="Calibri"/>
      <family val="2"/>
    </font>
    <font>
      <sz val="11"/>
      <color rgb="FFFCE4D6"/>
      <name val="Arial"/>
      <family val="2"/>
    </font>
    <font>
      <strike/>
      <sz val="11"/>
      <color theme="1"/>
      <name val="Arial"/>
      <family val="2"/>
    </font>
    <font>
      <sz val="10"/>
      <color rgb="FFFF0000"/>
      <name val="Arial"/>
      <family val="2"/>
    </font>
    <font>
      <sz val="10"/>
      <color theme="1"/>
      <name val="Arial"/>
      <family val="2"/>
    </font>
    <font>
      <b/>
      <sz val="10"/>
      <color theme="0"/>
      <name val="Arial"/>
      <family val="2"/>
    </font>
    <font>
      <sz val="10"/>
      <color theme="1"/>
      <name val="Calibri"/>
      <family val="2"/>
    </font>
    <font>
      <i/>
      <sz val="10"/>
      <color rgb="FF7F7F7F"/>
      <name val="Arial"/>
      <family val="2"/>
    </font>
    <font>
      <b/>
      <sz val="11"/>
      <color rgb="FFFF0000"/>
      <name val="Arial"/>
      <family val="2"/>
    </font>
    <font>
      <sz val="12"/>
      <name val="Arial"/>
      <family val="2"/>
    </font>
    <font>
      <b/>
      <sz val="18"/>
      <color theme="1"/>
      <name val="Arial"/>
      <family val="2"/>
    </font>
    <font>
      <b/>
      <sz val="10"/>
      <color rgb="FF000000"/>
      <name val="Arial"/>
      <family val="2"/>
    </font>
    <font>
      <b/>
      <sz val="10"/>
      <color rgb="FFFF0000"/>
      <name val="Arial"/>
      <family val="2"/>
    </font>
    <font>
      <b/>
      <sz val="10"/>
      <name val="Arial"/>
      <family val="2"/>
    </font>
    <font>
      <i/>
      <sz val="10"/>
      <color theme="1"/>
      <name val="Arial"/>
      <family val="2"/>
    </font>
  </fonts>
  <fills count="21">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rgb="FFFFFFFF"/>
        <bgColor rgb="FF000000"/>
      </patternFill>
    </fill>
    <fill>
      <patternFill patternType="solid">
        <fgColor rgb="FFD9D9D9"/>
        <bgColor rgb="FF000000"/>
      </patternFill>
    </fill>
    <fill>
      <patternFill patternType="solid">
        <fgColor rgb="FFB4C6E7"/>
        <bgColor rgb="FF000000"/>
      </patternFill>
    </fill>
    <fill>
      <patternFill patternType="solid">
        <fgColor rgb="FFFCE4D6"/>
        <bgColor rgb="FF000000"/>
      </patternFill>
    </fill>
    <fill>
      <patternFill patternType="solid">
        <fgColor rgb="FFFFFFFF"/>
        <bgColor indexed="64"/>
      </patternFill>
    </fill>
    <fill>
      <patternFill patternType="solid">
        <fgColor rgb="FFF8CBAD"/>
        <bgColor indexed="64"/>
      </patternFill>
    </fill>
    <fill>
      <patternFill patternType="solid">
        <fgColor rgb="FFA5A5A5"/>
      </patternFill>
    </fill>
    <fill>
      <patternFill patternType="solid">
        <fgColor theme="6" tint="0.39997558519241921"/>
        <bgColor indexed="65"/>
      </patternFill>
    </fill>
    <fill>
      <patternFill patternType="solid">
        <fgColor theme="0" tint="-0.249977111117893"/>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002060"/>
        <bgColor indexed="64"/>
      </patternFill>
    </fill>
  </fills>
  <borders count="70">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bottom style="thin">
        <color auto="1"/>
      </bottom>
      <diagonal/>
    </border>
    <border>
      <left/>
      <right/>
      <top/>
      <bottom style="thin">
        <color auto="1"/>
      </bottom>
      <diagonal/>
    </border>
    <border>
      <left/>
      <right style="medium">
        <color indexed="64"/>
      </right>
      <top/>
      <bottom/>
      <diagonal/>
    </border>
    <border>
      <left/>
      <right style="thin">
        <color indexed="64"/>
      </right>
      <top/>
      <bottom style="thin">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style="thin">
        <color auto="1"/>
      </left>
      <right style="thin">
        <color auto="1"/>
      </right>
      <top style="thin">
        <color auto="1"/>
      </top>
      <bottom/>
      <diagonal/>
    </border>
    <border>
      <left style="medium">
        <color indexed="64"/>
      </left>
      <right/>
      <top/>
      <bottom/>
      <diagonal/>
    </border>
    <border>
      <left style="medium">
        <color indexed="64"/>
      </left>
      <right style="thin">
        <color indexed="64"/>
      </right>
      <top/>
      <bottom/>
      <diagonal/>
    </border>
    <border>
      <left/>
      <right style="thin">
        <color indexed="64"/>
      </right>
      <top style="thin">
        <color indexed="64"/>
      </top>
      <bottom style="double">
        <color indexed="64"/>
      </bottom>
      <diagonal/>
    </border>
    <border>
      <left/>
      <right/>
      <top/>
      <bottom style="double">
        <color indexed="64"/>
      </bottom>
      <diagonal/>
    </border>
    <border>
      <left/>
      <right style="thin">
        <color indexed="64"/>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bottom style="medium">
        <color indexed="64"/>
      </bottom>
      <diagonal/>
    </border>
    <border>
      <left/>
      <right style="thin">
        <color indexed="64"/>
      </right>
      <top style="thin">
        <color indexed="64"/>
      </top>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auto="1"/>
      </left>
      <right style="thin">
        <color auto="1"/>
      </right>
      <top/>
      <bottom/>
      <diagonal/>
    </border>
    <border>
      <left style="medium">
        <color indexed="64"/>
      </left>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rgb="FF000000"/>
      </right>
      <top style="double">
        <color indexed="64"/>
      </top>
      <bottom style="medium">
        <color indexed="64"/>
      </bottom>
      <diagonal/>
    </border>
    <border>
      <left/>
      <right style="thin">
        <color indexed="64"/>
      </right>
      <top style="double">
        <color indexed="64"/>
      </top>
      <bottom style="medium">
        <color indexed="64"/>
      </bottom>
      <diagonal/>
    </border>
    <border>
      <left style="thin">
        <color rgb="FF000000"/>
      </left>
      <right style="thin">
        <color rgb="FF000000"/>
      </right>
      <top style="double">
        <color indexed="64"/>
      </top>
      <bottom style="medium">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s>
  <cellStyleXfs count="12">
    <xf numFmtId="0" fontId="0" fillId="0" borderId="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4" fontId="24" fillId="0" borderId="0" applyFont="0" applyFill="0" applyBorder="0" applyAlignment="0" applyProtection="0"/>
    <xf numFmtId="0" fontId="26" fillId="15" borderId="0" applyNumberFormat="0" applyBorder="0" applyAlignment="0" applyProtection="0"/>
    <xf numFmtId="0" fontId="27" fillId="0" borderId="0" applyNumberFormat="0" applyFill="0" applyBorder="0" applyAlignment="0" applyProtection="0"/>
    <xf numFmtId="0" fontId="25" fillId="14" borderId="54" applyNumberFormat="0" applyAlignment="0" applyProtection="0"/>
  </cellStyleXfs>
  <cellXfs count="278">
    <xf numFmtId="0" fontId="0" fillId="0" borderId="0" xfId="0"/>
    <xf numFmtId="0" fontId="3" fillId="0" borderId="0" xfId="0" applyFont="1" applyAlignment="1">
      <alignment vertical="top"/>
    </xf>
    <xf numFmtId="0" fontId="3" fillId="0" borderId="0" xfId="0" applyFont="1" applyAlignment="1">
      <alignment horizontal="left" vertical="top"/>
    </xf>
    <xf numFmtId="0" fontId="4" fillId="2" borderId="6" xfId="0" applyFont="1" applyFill="1" applyBorder="1" applyAlignment="1">
      <alignment horizontal="center" vertical="top"/>
    </xf>
    <xf numFmtId="0" fontId="2" fillId="2" borderId="7" xfId="0" applyFont="1" applyFill="1" applyBorder="1" applyAlignment="1">
      <alignment horizontal="center" vertical="top"/>
    </xf>
    <xf numFmtId="0" fontId="2" fillId="2" borderId="8" xfId="0" applyFont="1" applyFill="1" applyBorder="1" applyAlignment="1">
      <alignment horizontal="center" vertical="top"/>
    </xf>
    <xf numFmtId="0" fontId="5" fillId="2" borderId="3" xfId="0" applyFont="1" applyFill="1" applyBorder="1" applyAlignment="1">
      <alignment horizontal="center" vertical="top"/>
    </xf>
    <xf numFmtId="0" fontId="6" fillId="2" borderId="9" xfId="0" applyFont="1" applyFill="1" applyBorder="1" applyAlignment="1">
      <alignment vertical="top"/>
    </xf>
    <xf numFmtId="0" fontId="6" fillId="2" borderId="3" xfId="0" applyFont="1" applyFill="1" applyBorder="1" applyAlignment="1">
      <alignment horizontal="center" vertical="top"/>
    </xf>
    <xf numFmtId="0" fontId="3" fillId="3" borderId="3" xfId="0" applyFont="1" applyFill="1" applyBorder="1" applyAlignment="1">
      <alignment horizontal="center" vertical="top"/>
    </xf>
    <xf numFmtId="0" fontId="3" fillId="3" borderId="11" xfId="0" applyFont="1" applyFill="1" applyBorder="1" applyAlignment="1">
      <alignment horizontal="center" vertical="top"/>
    </xf>
    <xf numFmtId="0" fontId="10" fillId="0" borderId="0" xfId="0" applyFont="1" applyAlignment="1">
      <alignment vertical="top"/>
    </xf>
    <xf numFmtId="0" fontId="3" fillId="2" borderId="19" xfId="0" applyFont="1" applyFill="1" applyBorder="1" applyAlignment="1">
      <alignment vertical="top"/>
    </xf>
    <xf numFmtId="0" fontId="3" fillId="2" borderId="28" xfId="0" applyFont="1" applyFill="1" applyBorder="1" applyAlignment="1">
      <alignment vertical="top"/>
    </xf>
    <xf numFmtId="0" fontId="3" fillId="0" borderId="0" xfId="0" applyFont="1" applyAlignment="1">
      <alignment horizontal="center" vertical="top" wrapText="1"/>
    </xf>
    <xf numFmtId="0" fontId="6" fillId="2" borderId="10" xfId="0" applyFont="1" applyFill="1" applyBorder="1" applyAlignment="1">
      <alignment vertical="top"/>
    </xf>
    <xf numFmtId="0" fontId="6" fillId="2" borderId="18" xfId="0" applyFont="1" applyFill="1" applyBorder="1" applyAlignment="1">
      <alignment vertical="top"/>
    </xf>
    <xf numFmtId="9" fontId="6" fillId="2" borderId="36" xfId="4" applyFont="1" applyFill="1" applyBorder="1" applyAlignment="1">
      <alignment horizontal="center" vertical="top" wrapText="1"/>
    </xf>
    <xf numFmtId="0" fontId="5" fillId="3" borderId="10" xfId="0" applyFont="1" applyFill="1" applyBorder="1" applyAlignment="1">
      <alignment horizontal="center" vertical="top" wrapText="1"/>
    </xf>
    <xf numFmtId="0" fontId="5" fillId="3" borderId="18" xfId="0" applyFont="1" applyFill="1" applyBorder="1" applyAlignment="1">
      <alignment horizontal="center" vertical="top" wrapText="1"/>
    </xf>
    <xf numFmtId="44" fontId="5" fillId="4" borderId="10" xfId="2" applyFont="1" applyFill="1" applyBorder="1" applyAlignment="1">
      <alignment horizontal="center" vertical="top" wrapText="1"/>
    </xf>
    <xf numFmtId="44" fontId="6" fillId="4" borderId="4" xfId="2" applyFont="1" applyFill="1" applyBorder="1" applyAlignment="1">
      <alignment horizontal="center" vertical="top" wrapText="1"/>
    </xf>
    <xf numFmtId="0" fontId="5" fillId="0" borderId="0" xfId="0" applyFont="1" applyAlignment="1">
      <alignment vertical="top"/>
    </xf>
    <xf numFmtId="44" fontId="5" fillId="6" borderId="10" xfId="2" applyFont="1" applyFill="1" applyBorder="1" applyAlignment="1" applyProtection="1">
      <alignment horizontal="center" vertical="center" wrapText="1"/>
      <protection locked="0"/>
    </xf>
    <xf numFmtId="0" fontId="5" fillId="3" borderId="10" xfId="0" applyFont="1" applyFill="1" applyBorder="1" applyAlignment="1">
      <alignment horizontal="center" vertical="center" wrapText="1"/>
    </xf>
    <xf numFmtId="0" fontId="5" fillId="0" borderId="0" xfId="0" applyFont="1" applyAlignment="1">
      <alignment horizontal="left" vertical="top"/>
    </xf>
    <xf numFmtId="0" fontId="3" fillId="2" borderId="42" xfId="0" applyFont="1" applyFill="1" applyBorder="1" applyAlignment="1">
      <alignment vertical="top"/>
    </xf>
    <xf numFmtId="0" fontId="10" fillId="2" borderId="18" xfId="0" applyFont="1" applyFill="1" applyBorder="1" applyAlignment="1">
      <alignment horizontal="left" vertical="top"/>
    </xf>
    <xf numFmtId="0" fontId="15" fillId="4" borderId="8" xfId="0" applyFont="1" applyFill="1" applyBorder="1" applyAlignment="1">
      <alignment vertical="top"/>
    </xf>
    <xf numFmtId="0" fontId="6" fillId="2" borderId="1" xfId="0" applyFont="1" applyFill="1" applyBorder="1" applyAlignment="1">
      <alignment horizontal="center" vertical="top"/>
    </xf>
    <xf numFmtId="0" fontId="6" fillId="2" borderId="43" xfId="0" applyFont="1" applyFill="1" applyBorder="1" applyAlignment="1">
      <alignment vertical="top" wrapText="1"/>
    </xf>
    <xf numFmtId="0" fontId="6" fillId="2" borderId="43" xfId="0" applyFont="1" applyFill="1" applyBorder="1" applyAlignment="1">
      <alignment horizontal="center" vertical="top" wrapText="1"/>
    </xf>
    <xf numFmtId="0" fontId="6" fillId="2" borderId="2" xfId="0" applyFont="1" applyFill="1" applyBorder="1" applyAlignment="1">
      <alignment horizontal="center" vertical="top" wrapText="1"/>
    </xf>
    <xf numFmtId="0" fontId="5" fillId="2" borderId="31" xfId="0" applyFont="1" applyFill="1" applyBorder="1" applyAlignment="1">
      <alignment vertical="top" wrapText="1"/>
    </xf>
    <xf numFmtId="0" fontId="5" fillId="3" borderId="10" xfId="0" applyFont="1" applyFill="1" applyBorder="1" applyAlignment="1">
      <alignment horizontal="left" vertical="center" wrapText="1"/>
    </xf>
    <xf numFmtId="44" fontId="5" fillId="4" borderId="10" xfId="2" applyFont="1" applyFill="1" applyBorder="1" applyAlignment="1" applyProtection="1">
      <alignment horizontal="center" vertical="center" wrapText="1"/>
    </xf>
    <xf numFmtId="44" fontId="6" fillId="4" borderId="4" xfId="2" applyFont="1" applyFill="1" applyBorder="1" applyAlignment="1" applyProtection="1">
      <alignment horizontal="right" vertical="center"/>
    </xf>
    <xf numFmtId="0" fontId="6" fillId="7" borderId="6" xfId="0" applyFont="1" applyFill="1" applyBorder="1" applyAlignment="1">
      <alignment vertical="top" wrapText="1"/>
    </xf>
    <xf numFmtId="0" fontId="3" fillId="7" borderId="31" xfId="0" applyFont="1" applyFill="1" applyBorder="1" applyAlignment="1">
      <alignment vertical="top"/>
    </xf>
    <xf numFmtId="0" fontId="6" fillId="3" borderId="45" xfId="0" applyFont="1" applyFill="1" applyBorder="1" applyAlignment="1">
      <alignment horizontal="center" vertical="top"/>
    </xf>
    <xf numFmtId="0" fontId="6" fillId="3" borderId="46" xfId="0" applyFont="1" applyFill="1" applyBorder="1" applyAlignment="1">
      <alignment horizontal="right" vertical="top" wrapText="1"/>
    </xf>
    <xf numFmtId="0" fontId="6" fillId="3" borderId="22" xfId="0" applyFont="1" applyFill="1" applyBorder="1" applyAlignment="1">
      <alignment horizontal="right" vertical="top" wrapText="1"/>
    </xf>
    <xf numFmtId="44" fontId="6" fillId="3" borderId="22" xfId="2" applyFont="1" applyFill="1" applyBorder="1" applyAlignment="1" applyProtection="1">
      <alignment horizontal="right" vertical="center"/>
    </xf>
    <xf numFmtId="44" fontId="6" fillId="3" borderId="47" xfId="2" applyFont="1" applyFill="1" applyBorder="1" applyAlignment="1" applyProtection="1">
      <alignment horizontal="right" vertical="center"/>
    </xf>
    <xf numFmtId="0" fontId="10" fillId="3" borderId="14" xfId="0" applyFont="1" applyFill="1" applyBorder="1" applyAlignment="1">
      <alignment vertical="top"/>
    </xf>
    <xf numFmtId="0" fontId="3" fillId="3" borderId="40" xfId="0" applyFont="1" applyFill="1" applyBorder="1" applyAlignment="1">
      <alignment vertical="top"/>
    </xf>
    <xf numFmtId="44" fontId="6" fillId="3" borderId="27" xfId="0" applyNumberFormat="1" applyFont="1" applyFill="1" applyBorder="1" applyAlignment="1">
      <alignment horizontal="left" vertical="top"/>
    </xf>
    <xf numFmtId="0" fontId="3" fillId="3" borderId="49" xfId="0" applyFont="1" applyFill="1" applyBorder="1" applyAlignment="1">
      <alignment vertical="top"/>
    </xf>
    <xf numFmtId="0" fontId="5" fillId="2" borderId="11" xfId="0" applyFont="1" applyFill="1" applyBorder="1" applyAlignment="1">
      <alignment horizontal="center" vertical="top"/>
    </xf>
    <xf numFmtId="44" fontId="5" fillId="6" borderId="18" xfId="2" applyFont="1" applyFill="1" applyBorder="1" applyAlignment="1" applyProtection="1">
      <alignment horizontal="center" vertical="top" wrapText="1"/>
      <protection locked="0"/>
    </xf>
    <xf numFmtId="44" fontId="5" fillId="6" borderId="10" xfId="2" applyFont="1" applyFill="1" applyBorder="1" applyAlignment="1" applyProtection="1">
      <alignment horizontal="center" vertical="top" wrapText="1"/>
      <protection locked="0"/>
    </xf>
    <xf numFmtId="0" fontId="6" fillId="3" borderId="10" xfId="0" applyFont="1" applyFill="1" applyBorder="1" applyAlignment="1">
      <alignment vertical="top" wrapText="1"/>
    </xf>
    <xf numFmtId="0" fontId="3" fillId="3" borderId="3" xfId="0" applyFont="1" applyFill="1" applyBorder="1" applyAlignment="1">
      <alignment horizontal="left" vertical="top" wrapText="1"/>
    </xf>
    <xf numFmtId="0" fontId="5" fillId="4" borderId="3" xfId="0" applyFont="1" applyFill="1" applyBorder="1" applyAlignment="1">
      <alignment horizontal="left" vertical="top" wrapText="1"/>
    </xf>
    <xf numFmtId="0" fontId="5" fillId="4" borderId="10" xfId="0" applyFont="1" applyFill="1" applyBorder="1" applyAlignment="1">
      <alignment horizontal="left" vertical="top" wrapText="1" indent="3"/>
    </xf>
    <xf numFmtId="0" fontId="5" fillId="4" borderId="18" xfId="0" applyFont="1" applyFill="1" applyBorder="1" applyAlignment="1">
      <alignment horizontal="center" vertical="top" wrapText="1"/>
    </xf>
    <xf numFmtId="0" fontId="3" fillId="4" borderId="3" xfId="0" applyFont="1" applyFill="1" applyBorder="1" applyAlignment="1">
      <alignment horizontal="left" vertical="top" wrapText="1"/>
    </xf>
    <xf numFmtId="44" fontId="6" fillId="3" borderId="4" xfId="2" applyFont="1" applyFill="1" applyBorder="1" applyAlignment="1">
      <alignment horizontal="center" vertical="top" wrapText="1"/>
    </xf>
    <xf numFmtId="44" fontId="5" fillId="3" borderId="10" xfId="2" applyFont="1" applyFill="1" applyBorder="1" applyAlignment="1">
      <alignment horizontal="center" vertical="top" wrapText="1"/>
    </xf>
    <xf numFmtId="0" fontId="5" fillId="10" borderId="28" xfId="0" applyFont="1" applyFill="1" applyBorder="1"/>
    <xf numFmtId="0" fontId="20" fillId="0" borderId="0" xfId="0" applyFont="1"/>
    <xf numFmtId="0" fontId="5" fillId="10" borderId="19" xfId="0" applyFont="1" applyFill="1" applyBorder="1"/>
    <xf numFmtId="0" fontId="6" fillId="10" borderId="11" xfId="0" applyFont="1" applyFill="1" applyBorder="1" applyAlignment="1">
      <alignment wrapText="1"/>
    </xf>
    <xf numFmtId="0" fontId="6" fillId="10" borderId="53" xfId="0" applyFont="1" applyFill="1" applyBorder="1" applyAlignment="1">
      <alignment wrapText="1"/>
    </xf>
    <xf numFmtId="0" fontId="6" fillId="10" borderId="41" xfId="0" applyFont="1" applyFill="1" applyBorder="1" applyAlignment="1">
      <alignment wrapText="1"/>
    </xf>
    <xf numFmtId="0" fontId="6" fillId="9" borderId="40" xfId="0" applyFont="1" applyFill="1" applyBorder="1" applyAlignment="1">
      <alignment wrapText="1"/>
    </xf>
    <xf numFmtId="0" fontId="9" fillId="8" borderId="0" xfId="0" applyFont="1" applyFill="1" applyAlignment="1">
      <alignment wrapText="1"/>
    </xf>
    <xf numFmtId="0" fontId="9" fillId="0" borderId="0" xfId="0" applyFont="1" applyAlignment="1">
      <alignment wrapText="1"/>
    </xf>
    <xf numFmtId="0" fontId="6" fillId="2" borderId="10" xfId="0" applyFont="1" applyFill="1" applyBorder="1" applyAlignment="1">
      <alignment horizontal="center" vertical="top" wrapText="1"/>
    </xf>
    <xf numFmtId="44" fontId="5" fillId="4" borderId="18" xfId="2" applyFont="1" applyFill="1" applyBorder="1" applyAlignment="1">
      <alignment horizontal="center" vertical="top" wrapText="1"/>
    </xf>
    <xf numFmtId="0" fontId="13" fillId="0" borderId="0" xfId="0" applyFont="1" applyAlignment="1">
      <alignment vertical="top"/>
    </xf>
    <xf numFmtId="44" fontId="5" fillId="3" borderId="10" xfId="2" applyFont="1" applyFill="1" applyBorder="1" applyAlignment="1">
      <alignment horizontal="left" vertical="top" wrapText="1"/>
    </xf>
    <xf numFmtId="44" fontId="5" fillId="3" borderId="18" xfId="2" applyFont="1" applyFill="1" applyBorder="1" applyAlignment="1">
      <alignment horizontal="center" vertical="top" wrapText="1"/>
    </xf>
    <xf numFmtId="0" fontId="3" fillId="0" borderId="31" xfId="0" applyFont="1" applyBorder="1" applyAlignment="1" applyProtection="1">
      <alignment vertical="top"/>
      <protection locked="0"/>
    </xf>
    <xf numFmtId="0" fontId="3" fillId="0" borderId="31" xfId="0" applyFont="1" applyBorder="1" applyAlignment="1">
      <alignment vertical="top"/>
    </xf>
    <xf numFmtId="44" fontId="5" fillId="12" borderId="10" xfId="2" applyFont="1" applyFill="1" applyBorder="1" applyAlignment="1">
      <alignment horizontal="left" vertical="top" wrapText="1"/>
    </xf>
    <xf numFmtId="44" fontId="5" fillId="12" borderId="18" xfId="2" applyFont="1" applyFill="1" applyBorder="1" applyAlignment="1">
      <alignment horizontal="left" vertical="top" wrapText="1"/>
    </xf>
    <xf numFmtId="42" fontId="6" fillId="13" borderId="4" xfId="3" applyFont="1" applyFill="1" applyBorder="1" applyAlignment="1" applyProtection="1">
      <alignment vertical="center" wrapText="1"/>
    </xf>
    <xf numFmtId="42" fontId="6" fillId="13" borderId="15" xfId="3" applyFont="1" applyFill="1" applyBorder="1" applyAlignment="1" applyProtection="1">
      <alignment vertical="center" wrapText="1"/>
    </xf>
    <xf numFmtId="42" fontId="5" fillId="13" borderId="15" xfId="3" applyFont="1" applyFill="1" applyBorder="1" applyAlignment="1" applyProtection="1">
      <alignment vertical="center" wrapText="1"/>
    </xf>
    <xf numFmtId="0" fontId="5" fillId="12" borderId="3" xfId="0" applyFont="1" applyFill="1" applyBorder="1" applyAlignment="1">
      <alignment wrapText="1"/>
    </xf>
    <xf numFmtId="0" fontId="5" fillId="12" borderId="14" xfId="0" applyFont="1" applyFill="1" applyBorder="1" applyAlignment="1">
      <alignment wrapText="1"/>
    </xf>
    <xf numFmtId="0" fontId="9" fillId="12" borderId="14" xfId="0" applyFont="1" applyFill="1" applyBorder="1" applyAlignment="1">
      <alignment wrapText="1"/>
    </xf>
    <xf numFmtId="0" fontId="5" fillId="12" borderId="35" xfId="0" applyFont="1" applyFill="1" applyBorder="1" applyAlignment="1">
      <alignment wrapText="1"/>
    </xf>
    <xf numFmtId="0" fontId="5" fillId="12" borderId="9" xfId="0" applyFont="1" applyFill="1" applyBorder="1" applyAlignment="1">
      <alignment wrapText="1"/>
    </xf>
    <xf numFmtId="0" fontId="9" fillId="12" borderId="9" xfId="0" applyFont="1" applyFill="1" applyBorder="1" applyAlignment="1">
      <alignment wrapText="1"/>
    </xf>
    <xf numFmtId="0" fontId="6" fillId="12" borderId="9" xfId="0" applyFont="1" applyFill="1" applyBorder="1" applyAlignment="1">
      <alignment wrapText="1"/>
    </xf>
    <xf numFmtId="0" fontId="5" fillId="12" borderId="20" xfId="0" applyFont="1" applyFill="1" applyBorder="1" applyAlignment="1">
      <alignment wrapText="1"/>
    </xf>
    <xf numFmtId="0" fontId="5" fillId="12" borderId="53" xfId="0" applyFont="1" applyFill="1" applyBorder="1" applyAlignment="1">
      <alignment wrapText="1"/>
    </xf>
    <xf numFmtId="0" fontId="5" fillId="12" borderId="39" xfId="0" applyFont="1" applyFill="1" applyBorder="1" applyAlignment="1">
      <alignment wrapText="1"/>
    </xf>
    <xf numFmtId="0" fontId="5" fillId="12" borderId="21" xfId="0" applyFont="1" applyFill="1" applyBorder="1" applyAlignment="1">
      <alignment wrapText="1"/>
    </xf>
    <xf numFmtId="0" fontId="5" fillId="12" borderId="23" xfId="0" applyFont="1" applyFill="1" applyBorder="1" applyAlignment="1">
      <alignment wrapText="1"/>
    </xf>
    <xf numFmtId="0" fontId="9" fillId="12" borderId="10" xfId="0" applyFont="1" applyFill="1" applyBorder="1" applyAlignment="1">
      <alignment wrapText="1"/>
    </xf>
    <xf numFmtId="0" fontId="9" fillId="12" borderId="36" xfId="0" applyFont="1" applyFill="1" applyBorder="1" applyAlignment="1">
      <alignment wrapText="1"/>
    </xf>
    <xf numFmtId="0" fontId="3" fillId="13" borderId="0" xfId="0" applyFont="1" applyFill="1" applyAlignment="1">
      <alignment vertical="top"/>
    </xf>
    <xf numFmtId="0" fontId="3" fillId="13" borderId="0" xfId="0" applyFont="1" applyFill="1" applyAlignment="1">
      <alignment horizontal="left" vertical="top"/>
    </xf>
    <xf numFmtId="0" fontId="22" fillId="0" borderId="0" xfId="0" applyFont="1" applyAlignment="1">
      <alignment vertical="top"/>
    </xf>
    <xf numFmtId="165" fontId="5" fillId="12" borderId="9" xfId="0" applyNumberFormat="1" applyFont="1" applyFill="1" applyBorder="1" applyAlignment="1">
      <alignment wrapText="1"/>
    </xf>
    <xf numFmtId="165" fontId="5" fillId="12" borderId="23" xfId="0" applyNumberFormat="1" applyFont="1" applyFill="1" applyBorder="1" applyAlignment="1">
      <alignment wrapText="1"/>
    </xf>
    <xf numFmtId="165" fontId="9" fillId="12" borderId="14" xfId="0" applyNumberFormat="1" applyFont="1" applyFill="1" applyBorder="1" applyAlignment="1">
      <alignment wrapText="1"/>
    </xf>
    <xf numFmtId="165" fontId="20" fillId="13" borderId="51" xfId="0" applyNumberFormat="1" applyFont="1" applyFill="1" applyBorder="1" applyAlignment="1">
      <alignment wrapText="1"/>
    </xf>
    <xf numFmtId="0" fontId="5" fillId="6" borderId="12" xfId="0" applyFont="1" applyFill="1" applyBorder="1" applyAlignment="1" applyProtection="1">
      <alignment horizontal="left" vertical="top"/>
      <protection locked="0"/>
    </xf>
    <xf numFmtId="0" fontId="5" fillId="6" borderId="14" xfId="0" applyFont="1" applyFill="1" applyBorder="1" applyAlignment="1" applyProtection="1">
      <alignment horizontal="left" vertical="top"/>
      <protection locked="0"/>
    </xf>
    <xf numFmtId="44" fontId="5" fillId="3" borderId="18" xfId="2" applyFont="1" applyFill="1" applyBorder="1" applyAlignment="1">
      <alignment horizontal="left" vertical="top" wrapText="1"/>
    </xf>
    <xf numFmtId="0" fontId="6" fillId="10" borderId="14" xfId="0" applyFont="1" applyFill="1" applyBorder="1" applyAlignment="1">
      <alignment wrapText="1"/>
    </xf>
    <xf numFmtId="44" fontId="5" fillId="3" borderId="15" xfId="2" applyFont="1" applyFill="1" applyBorder="1" applyAlignment="1">
      <alignment horizontal="center" vertical="top" wrapText="1"/>
    </xf>
    <xf numFmtId="44" fontId="6" fillId="4" borderId="15" xfId="2" applyFont="1" applyFill="1" applyBorder="1" applyAlignment="1">
      <alignment horizontal="center" vertical="top" wrapText="1"/>
    </xf>
    <xf numFmtId="44" fontId="6" fillId="3" borderId="36" xfId="0" applyNumberFormat="1" applyFont="1" applyFill="1" applyBorder="1" applyAlignment="1">
      <alignment vertical="top" wrapText="1"/>
    </xf>
    <xf numFmtId="0" fontId="5" fillId="4" borderId="55" xfId="0" applyFont="1" applyFill="1" applyBorder="1" applyAlignment="1">
      <alignment horizontal="center" vertical="top" wrapText="1"/>
    </xf>
    <xf numFmtId="165" fontId="9" fillId="12" borderId="21" xfId="0" applyNumberFormat="1" applyFont="1" applyFill="1" applyBorder="1" applyAlignment="1">
      <alignment wrapText="1"/>
    </xf>
    <xf numFmtId="165" fontId="6" fillId="11" borderId="59" xfId="0" applyNumberFormat="1" applyFont="1" applyFill="1" applyBorder="1" applyAlignment="1">
      <alignment wrapText="1"/>
    </xf>
    <xf numFmtId="0" fontId="9" fillId="12" borderId="55" xfId="0" applyFont="1" applyFill="1" applyBorder="1" applyAlignment="1">
      <alignment wrapText="1"/>
    </xf>
    <xf numFmtId="165" fontId="6" fillId="11" borderId="60" xfId="0" applyNumberFormat="1" applyFont="1" applyFill="1" applyBorder="1" applyAlignment="1">
      <alignment wrapText="1"/>
    </xf>
    <xf numFmtId="0" fontId="20" fillId="0" borderId="0" xfId="0" applyFont="1" applyAlignment="1">
      <alignment wrapText="1"/>
    </xf>
    <xf numFmtId="0" fontId="0" fillId="0" borderId="0" xfId="0" applyAlignment="1">
      <alignment wrapText="1"/>
    </xf>
    <xf numFmtId="44" fontId="6" fillId="3" borderId="36" xfId="2" applyFont="1" applyFill="1" applyBorder="1" applyAlignment="1">
      <alignment horizontal="center" vertical="top" wrapText="1"/>
    </xf>
    <xf numFmtId="44" fontId="6" fillId="3" borderId="17" xfId="2" applyFont="1" applyFill="1" applyBorder="1" applyAlignment="1">
      <alignment horizontal="center" vertical="top" wrapText="1"/>
    </xf>
    <xf numFmtId="165" fontId="9" fillId="13" borderId="14" xfId="0" applyNumberFormat="1" applyFont="1" applyFill="1" applyBorder="1" applyAlignment="1">
      <alignment wrapText="1"/>
    </xf>
    <xf numFmtId="0" fontId="24" fillId="16" borderId="0" xfId="5" applyFill="1"/>
    <xf numFmtId="0" fontId="24" fillId="16" borderId="0" xfId="5" applyFill="1" applyAlignment="1">
      <alignment horizontal="left" wrapText="1"/>
    </xf>
    <xf numFmtId="0" fontId="24" fillId="16" borderId="0" xfId="5" applyFill="1" applyAlignment="1">
      <alignment wrapText="1"/>
    </xf>
    <xf numFmtId="0" fontId="24" fillId="0" borderId="0" xfId="5"/>
    <xf numFmtId="0" fontId="30" fillId="16" borderId="0" xfId="5" applyFont="1" applyFill="1" applyAlignment="1">
      <alignment vertical="center"/>
    </xf>
    <xf numFmtId="0" fontId="24" fillId="17" borderId="18" xfId="5" applyFill="1" applyBorder="1" applyAlignment="1">
      <alignment vertical="center"/>
    </xf>
    <xf numFmtId="0" fontId="24" fillId="17" borderId="44" xfId="5" applyFill="1" applyBorder="1" applyAlignment="1">
      <alignment vertical="center"/>
    </xf>
    <xf numFmtId="0" fontId="24" fillId="17" borderId="44" xfId="5" applyFill="1" applyBorder="1" applyAlignment="1">
      <alignment vertical="center" wrapText="1"/>
    </xf>
    <xf numFmtId="0" fontId="24" fillId="17" borderId="36" xfId="5" applyFill="1" applyBorder="1" applyAlignment="1">
      <alignment vertical="center"/>
    </xf>
    <xf numFmtId="0" fontId="24" fillId="17" borderId="36" xfId="5" applyFill="1" applyBorder="1" applyAlignment="1">
      <alignment vertical="center" wrapText="1"/>
    </xf>
    <xf numFmtId="0" fontId="4" fillId="16" borderId="0" xfId="5" applyFont="1" applyFill="1" applyAlignment="1">
      <alignment wrapText="1"/>
    </xf>
    <xf numFmtId="0" fontId="8" fillId="17" borderId="10" xfId="5" applyFont="1" applyFill="1" applyBorder="1" applyAlignment="1">
      <alignment horizontal="left" vertical="center" wrapText="1"/>
    </xf>
    <xf numFmtId="0" fontId="24" fillId="17" borderId="10" xfId="5" applyFill="1" applyBorder="1" applyAlignment="1">
      <alignment horizontal="left" vertical="center" wrapText="1"/>
    </xf>
    <xf numFmtId="0" fontId="24" fillId="0" borderId="0" xfId="5" applyAlignment="1">
      <alignment wrapText="1"/>
    </xf>
    <xf numFmtId="0" fontId="24" fillId="0" borderId="0" xfId="5" applyAlignment="1">
      <alignment horizontal="left" wrapText="1"/>
    </xf>
    <xf numFmtId="0" fontId="5" fillId="12" borderId="32" xfId="0" applyFont="1" applyFill="1" applyBorder="1"/>
    <xf numFmtId="0" fontId="6" fillId="10" borderId="18" xfId="0" applyFont="1" applyFill="1" applyBorder="1"/>
    <xf numFmtId="0" fontId="5" fillId="2" borderId="10" xfId="0" applyFont="1" applyFill="1" applyBorder="1" applyAlignment="1">
      <alignment horizontal="center" vertical="top"/>
    </xf>
    <xf numFmtId="42" fontId="5" fillId="13" borderId="10" xfId="3" applyFont="1" applyFill="1" applyBorder="1" applyAlignment="1" applyProtection="1">
      <alignment vertical="center" wrapText="1"/>
    </xf>
    <xf numFmtId="42" fontId="5" fillId="13" borderId="4" xfId="3" applyFont="1" applyFill="1" applyBorder="1" applyAlignment="1" applyProtection="1">
      <alignment vertical="center" wrapText="1"/>
    </xf>
    <xf numFmtId="0" fontId="3" fillId="3" borderId="63" xfId="0" applyFont="1" applyFill="1" applyBorder="1" applyAlignment="1">
      <alignment horizontal="center" vertical="top"/>
    </xf>
    <xf numFmtId="0" fontId="8" fillId="3" borderId="13" xfId="0" applyFont="1" applyFill="1" applyBorder="1" applyAlignment="1">
      <alignment horizontal="left" vertical="top" wrapText="1" indent="1"/>
    </xf>
    <xf numFmtId="42" fontId="5" fillId="13" borderId="31" xfId="3" applyFont="1" applyFill="1" applyBorder="1" applyAlignment="1" applyProtection="1">
      <alignment vertical="center" wrapText="1"/>
    </xf>
    <xf numFmtId="0" fontId="8" fillId="3" borderId="14" xfId="0" applyFont="1" applyFill="1" applyBorder="1" applyAlignment="1">
      <alignment horizontal="left" vertical="top" wrapText="1" indent="1"/>
    </xf>
    <xf numFmtId="42" fontId="6" fillId="5" borderId="31" xfId="3" applyFont="1" applyFill="1" applyBorder="1" applyAlignment="1" applyProtection="1">
      <alignment vertical="center" wrapText="1"/>
    </xf>
    <xf numFmtId="0" fontId="3" fillId="5" borderId="63" xfId="0" applyFont="1" applyFill="1" applyBorder="1" applyAlignment="1">
      <alignment horizontal="center" vertical="top"/>
    </xf>
    <xf numFmtId="42" fontId="6" fillId="19" borderId="27" xfId="3" applyFont="1" applyFill="1" applyBorder="1" applyAlignment="1" applyProtection="1">
      <alignment vertical="center" wrapText="1"/>
    </xf>
    <xf numFmtId="42" fontId="6" fillId="5" borderId="10" xfId="3" applyFont="1" applyFill="1" applyBorder="1" applyAlignment="1" applyProtection="1">
      <alignment vertical="center" wrapText="1"/>
    </xf>
    <xf numFmtId="0" fontId="8" fillId="3" borderId="64" xfId="0" applyFont="1" applyFill="1" applyBorder="1" applyAlignment="1">
      <alignment horizontal="left" vertical="top" wrapText="1" indent="1"/>
    </xf>
    <xf numFmtId="42" fontId="5" fillId="3" borderId="31" xfId="3" applyFont="1" applyFill="1" applyBorder="1" applyAlignment="1" applyProtection="1">
      <alignment vertical="center" wrapText="1"/>
    </xf>
    <xf numFmtId="42" fontId="5" fillId="3" borderId="65" xfId="3" applyFont="1" applyFill="1" applyBorder="1" applyAlignment="1" applyProtection="1">
      <alignment vertical="center" wrapText="1"/>
    </xf>
    <xf numFmtId="0" fontId="2" fillId="2" borderId="0" xfId="0" applyFont="1" applyFill="1" applyAlignment="1">
      <alignment horizontal="center" vertical="top"/>
    </xf>
    <xf numFmtId="42" fontId="6" fillId="5" borderId="4" xfId="3" applyFont="1" applyFill="1" applyBorder="1" applyAlignment="1" applyProtection="1">
      <alignment vertical="center" wrapText="1"/>
    </xf>
    <xf numFmtId="0" fontId="3" fillId="3" borderId="62" xfId="0" applyFont="1" applyFill="1" applyBorder="1" applyAlignment="1">
      <alignment horizontal="center" vertical="top"/>
    </xf>
    <xf numFmtId="0" fontId="3" fillId="5" borderId="3" xfId="0" applyFont="1" applyFill="1" applyBorder="1" applyAlignment="1">
      <alignment horizontal="center" vertical="top"/>
    </xf>
    <xf numFmtId="0" fontId="3" fillId="3" borderId="66" xfId="0" applyFont="1" applyFill="1" applyBorder="1" applyAlignment="1">
      <alignment horizontal="center" vertical="top"/>
    </xf>
    <xf numFmtId="0" fontId="21" fillId="0" borderId="32" xfId="0" applyFont="1" applyBorder="1"/>
    <xf numFmtId="0" fontId="5" fillId="0" borderId="32" xfId="0" applyFont="1" applyBorder="1"/>
    <xf numFmtId="0" fontId="5" fillId="0" borderId="32" xfId="0" applyFont="1" applyBorder="1" applyAlignment="1">
      <alignment wrapText="1"/>
    </xf>
    <xf numFmtId="0" fontId="6" fillId="0" borderId="32" xfId="0" applyFont="1" applyBorder="1"/>
    <xf numFmtId="0" fontId="6" fillId="2" borderId="4" xfId="0" applyFont="1" applyFill="1" applyBorder="1" applyAlignment="1">
      <alignment horizontal="center" vertical="center"/>
    </xf>
    <xf numFmtId="0" fontId="24" fillId="16" borderId="0" xfId="5" applyFill="1" applyAlignment="1">
      <alignment horizontal="left"/>
    </xf>
    <xf numFmtId="164" fontId="5" fillId="0" borderId="10" xfId="1" applyNumberFormat="1" applyFont="1" applyFill="1" applyBorder="1" applyAlignment="1" applyProtection="1">
      <alignment horizontal="right" vertical="center" wrapText="1"/>
    </xf>
    <xf numFmtId="0" fontId="6" fillId="3" borderId="10" xfId="0" applyFont="1" applyFill="1" applyBorder="1" applyAlignment="1">
      <alignment horizontal="left" vertical="top" wrapText="1"/>
    </xf>
    <xf numFmtId="0" fontId="3" fillId="4" borderId="39" xfId="0" applyFont="1" applyFill="1" applyBorder="1" applyAlignment="1">
      <alignment horizontal="left" vertical="top" wrapText="1"/>
    </xf>
    <xf numFmtId="0" fontId="5" fillId="4" borderId="55" xfId="0" applyFont="1" applyFill="1" applyBorder="1" applyAlignment="1">
      <alignment horizontal="left" vertical="top" wrapText="1" indent="3"/>
    </xf>
    <xf numFmtId="44" fontId="5" fillId="12" borderId="55" xfId="2" applyFont="1" applyFill="1" applyBorder="1" applyAlignment="1">
      <alignment horizontal="left" vertical="top" wrapText="1"/>
    </xf>
    <xf numFmtId="44" fontId="5" fillId="4" borderId="55" xfId="2" applyFont="1" applyFill="1" applyBorder="1" applyAlignment="1">
      <alignment horizontal="center" vertical="top" wrapText="1"/>
    </xf>
    <xf numFmtId="44" fontId="6" fillId="4" borderId="16" xfId="2" applyFont="1" applyFill="1" applyBorder="1" applyAlignment="1">
      <alignment horizontal="center" vertical="top" wrapText="1"/>
    </xf>
    <xf numFmtId="0" fontId="4" fillId="16" borderId="67" xfId="5" applyFont="1" applyFill="1" applyBorder="1" applyAlignment="1">
      <alignment horizontal="center" vertical="center"/>
    </xf>
    <xf numFmtId="0" fontId="30" fillId="16" borderId="19" xfId="5" applyFont="1" applyFill="1" applyBorder="1" applyAlignment="1">
      <alignment vertical="center"/>
    </xf>
    <xf numFmtId="0" fontId="32" fillId="0" borderId="68" xfId="5" applyFont="1" applyBorder="1" applyAlignment="1" applyProtection="1">
      <alignment horizontal="center" vertical="center"/>
      <protection locked="0"/>
    </xf>
    <xf numFmtId="0" fontId="25" fillId="20" borderId="52" xfId="5" applyFont="1" applyFill="1" applyBorder="1"/>
    <xf numFmtId="0" fontId="25" fillId="20" borderId="51" xfId="5" applyFont="1" applyFill="1" applyBorder="1"/>
    <xf numFmtId="0" fontId="25" fillId="20" borderId="69" xfId="5" applyFont="1" applyFill="1" applyBorder="1"/>
    <xf numFmtId="0" fontId="33" fillId="16" borderId="40" xfId="5" applyFont="1" applyFill="1" applyBorder="1" applyAlignment="1">
      <alignment horizontal="center" vertical="center"/>
    </xf>
    <xf numFmtId="0" fontId="33" fillId="16" borderId="48" xfId="5" applyFont="1" applyFill="1" applyBorder="1" applyAlignment="1">
      <alignment horizontal="center" vertical="center"/>
    </xf>
    <xf numFmtId="0" fontId="4" fillId="16" borderId="48" xfId="5" applyFont="1" applyFill="1" applyBorder="1" applyAlignment="1">
      <alignment horizontal="center" vertical="center" wrapText="1"/>
    </xf>
    <xf numFmtId="0" fontId="33" fillId="16" borderId="27" xfId="5" applyFont="1" applyFill="1" applyBorder="1" applyAlignment="1">
      <alignment horizontal="center" vertical="center" wrapText="1"/>
    </xf>
    <xf numFmtId="166" fontId="24" fillId="0" borderId="43" xfId="5" applyNumberFormat="1" applyBorder="1" applyAlignment="1" applyProtection="1">
      <alignment horizontal="center"/>
      <protection locked="0"/>
    </xf>
    <xf numFmtId="166" fontId="24" fillId="0" borderId="10" xfId="5" applyNumberFormat="1" applyBorder="1" applyAlignment="1" applyProtection="1">
      <alignment horizontal="center"/>
      <protection locked="0"/>
    </xf>
    <xf numFmtId="1" fontId="24" fillId="16" borderId="2" xfId="5" applyNumberFormat="1" applyFill="1" applyBorder="1" applyAlignment="1">
      <alignment horizontal="center" vertical="center"/>
    </xf>
    <xf numFmtId="0" fontId="24" fillId="4" borderId="3" xfId="5" applyFill="1" applyBorder="1"/>
    <xf numFmtId="0" fontId="24" fillId="0" borderId="10" xfId="5" applyBorder="1" applyProtection="1">
      <protection locked="0"/>
    </xf>
    <xf numFmtId="1" fontId="24" fillId="16" borderId="4" xfId="5" applyNumberFormat="1" applyFill="1" applyBorder="1" applyAlignment="1">
      <alignment horizontal="center" vertical="center"/>
    </xf>
    <xf numFmtId="1" fontId="24" fillId="16" borderId="0" xfId="5" applyNumberFormat="1" applyFill="1" applyAlignment="1">
      <alignment horizontal="center"/>
    </xf>
    <xf numFmtId="166" fontId="24" fillId="0" borderId="0" xfId="5" applyNumberFormat="1"/>
    <xf numFmtId="0" fontId="34" fillId="16" borderId="0" xfId="5" applyFont="1" applyFill="1" applyAlignment="1">
      <alignment horizontal="right"/>
    </xf>
    <xf numFmtId="166" fontId="24" fillId="16" borderId="0" xfId="5" applyNumberFormat="1" applyFill="1" applyAlignment="1">
      <alignment horizontal="center"/>
    </xf>
    <xf numFmtId="0" fontId="33" fillId="16" borderId="0" xfId="5" applyFont="1" applyFill="1"/>
    <xf numFmtId="0" fontId="33" fillId="16" borderId="0" xfId="5" applyFont="1" applyFill="1" applyAlignment="1">
      <alignment horizontal="right"/>
    </xf>
    <xf numFmtId="1" fontId="24" fillId="16" borderId="10" xfId="5" applyNumberFormat="1" applyFill="1" applyBorder="1" applyAlignment="1">
      <alignment horizontal="center"/>
    </xf>
    <xf numFmtId="1" fontId="24" fillId="16" borderId="10" xfId="5" applyNumberFormat="1" applyFill="1" applyBorder="1" applyAlignment="1">
      <alignment horizontal="left"/>
    </xf>
    <xf numFmtId="0" fontId="23" fillId="16" borderId="0" xfId="5" applyFont="1" applyFill="1"/>
    <xf numFmtId="0" fontId="24" fillId="0" borderId="43" xfId="5" applyBorder="1"/>
    <xf numFmtId="0" fontId="8" fillId="3" borderId="12" xfId="0" applyFont="1" applyFill="1" applyBorder="1" applyAlignment="1">
      <alignment horizontal="left" vertical="top" wrapText="1" indent="1"/>
    </xf>
    <xf numFmtId="0" fontId="31" fillId="3" borderId="13" xfId="0" applyFont="1" applyFill="1" applyBorder="1" applyAlignment="1">
      <alignment horizontal="right" vertical="top" wrapText="1"/>
    </xf>
    <xf numFmtId="0" fontId="6" fillId="2" borderId="33" xfId="0" applyFont="1" applyFill="1" applyBorder="1" applyAlignment="1">
      <alignment horizontal="center" vertical="top" wrapText="1"/>
    </xf>
    <xf numFmtId="0" fontId="6" fillId="2" borderId="37" xfId="0" applyFont="1" applyFill="1" applyBorder="1" applyAlignment="1">
      <alignment horizontal="center" vertical="top" wrapText="1"/>
    </xf>
    <xf numFmtId="0" fontId="9" fillId="8" borderId="32" xfId="0" applyFont="1" applyFill="1" applyBorder="1" applyAlignment="1">
      <alignment wrapText="1"/>
    </xf>
    <xf numFmtId="0" fontId="5" fillId="12" borderId="12" xfId="0" applyFont="1" applyFill="1" applyBorder="1" applyAlignment="1">
      <alignment horizontal="left" vertical="top"/>
    </xf>
    <xf numFmtId="0" fontId="5" fillId="12" borderId="14" xfId="0" applyFont="1" applyFill="1" applyBorder="1" applyAlignment="1">
      <alignment horizontal="left" vertical="top"/>
    </xf>
    <xf numFmtId="0" fontId="23" fillId="0" borderId="0" xfId="5" applyFont="1" applyAlignment="1">
      <alignment horizontal="left" wrapText="1"/>
    </xf>
    <xf numFmtId="0" fontId="24" fillId="0" borderId="0" xfId="5" quotePrefix="1" applyAlignment="1">
      <alignment wrapText="1"/>
    </xf>
    <xf numFmtId="0" fontId="24" fillId="0" borderId="0" xfId="5" applyAlignment="1">
      <alignment wrapText="1"/>
    </xf>
    <xf numFmtId="0" fontId="31" fillId="5" borderId="13" xfId="0" applyFont="1" applyFill="1" applyBorder="1" applyAlignment="1">
      <alignment horizontal="right" vertical="top" wrapText="1"/>
    </xf>
    <xf numFmtId="0" fontId="7" fillId="3" borderId="10" xfId="0" applyFont="1" applyFill="1" applyBorder="1" applyAlignment="1">
      <alignment horizontal="left" vertical="top" wrapText="1"/>
    </xf>
    <xf numFmtId="0" fontId="10" fillId="18" borderId="62" xfId="0" applyFont="1" applyFill="1" applyBorder="1" applyAlignment="1">
      <alignment horizontal="left" vertical="top"/>
    </xf>
    <xf numFmtId="0" fontId="10" fillId="18" borderId="13" xfId="0" applyFont="1" applyFill="1" applyBorder="1" applyAlignment="1">
      <alignment horizontal="left" vertical="top"/>
    </xf>
    <xf numFmtId="0" fontId="10" fillId="18" borderId="31" xfId="0" applyFont="1" applyFill="1" applyBorder="1" applyAlignment="1">
      <alignment horizontal="left" vertical="top"/>
    </xf>
    <xf numFmtId="0" fontId="8" fillId="3" borderId="12" xfId="0" applyFont="1" applyFill="1" applyBorder="1" applyAlignment="1">
      <alignment horizontal="left" vertical="top" wrapText="1" indent="1"/>
    </xf>
    <xf numFmtId="0" fontId="2" fillId="2" borderId="5" xfId="0" applyFont="1" applyFill="1" applyBorder="1" applyAlignment="1">
      <alignment horizontal="center" vertical="top"/>
    </xf>
    <xf numFmtId="0" fontId="2" fillId="2" borderId="50" xfId="0" applyFont="1" applyFill="1" applyBorder="1" applyAlignment="1">
      <alignment horizontal="center" vertical="top"/>
    </xf>
    <xf numFmtId="0" fontId="3" fillId="0" borderId="10" xfId="0" applyFont="1" applyBorder="1" applyAlignment="1" applyProtection="1">
      <alignment horizontal="left" vertical="top"/>
      <protection locked="0"/>
    </xf>
    <xf numFmtId="0" fontId="3" fillId="0" borderId="4" xfId="0" applyFont="1" applyBorder="1" applyAlignment="1" applyProtection="1">
      <alignment horizontal="left" vertical="top"/>
      <protection locked="0"/>
    </xf>
    <xf numFmtId="0" fontId="28" fillId="2" borderId="10" xfId="0" applyFont="1" applyFill="1" applyBorder="1" applyAlignment="1">
      <alignment horizontal="center" vertical="center"/>
    </xf>
    <xf numFmtId="0" fontId="10" fillId="19" borderId="24" xfId="0" applyFont="1" applyFill="1" applyBorder="1" applyAlignment="1">
      <alignment horizontal="right" vertical="center" wrapText="1"/>
    </xf>
    <xf numFmtId="0" fontId="3" fillId="19" borderId="25" xfId="0" applyFont="1" applyFill="1" applyBorder="1" applyAlignment="1">
      <alignment horizontal="right" vertical="center" wrapText="1"/>
    </xf>
    <xf numFmtId="0" fontId="3" fillId="19" borderId="26" xfId="0" applyFont="1" applyFill="1" applyBorder="1" applyAlignment="1">
      <alignment horizontal="right" vertical="center" wrapText="1"/>
    </xf>
    <xf numFmtId="0" fontId="7" fillId="3" borderId="12" xfId="0" applyFont="1" applyFill="1" applyBorder="1" applyAlignment="1">
      <alignment horizontal="left" vertical="top" wrapText="1"/>
    </xf>
    <xf numFmtId="0" fontId="7" fillId="3" borderId="13" xfId="0" applyFont="1" applyFill="1" applyBorder="1" applyAlignment="1">
      <alignment horizontal="left" vertical="top" wrapText="1"/>
    </xf>
    <xf numFmtId="0" fontId="7" fillId="3" borderId="14" xfId="0" applyFont="1" applyFill="1" applyBorder="1" applyAlignment="1">
      <alignment horizontal="left" vertical="top" wrapText="1"/>
    </xf>
    <xf numFmtId="0" fontId="31" fillId="3" borderId="13" xfId="0" applyFont="1" applyFill="1" applyBorder="1" applyAlignment="1">
      <alignment horizontal="right" vertical="top" wrapText="1"/>
    </xf>
    <xf numFmtId="0" fontId="31" fillId="5" borderId="10" xfId="0" applyFont="1" applyFill="1" applyBorder="1" applyAlignment="1">
      <alignment horizontal="right" vertical="top" wrapText="1"/>
    </xf>
    <xf numFmtId="0" fontId="28" fillId="17" borderId="19" xfId="5" applyFont="1" applyFill="1" applyBorder="1" applyAlignment="1">
      <alignment horizontal="left" vertical="center" wrapText="1"/>
    </xf>
    <xf numFmtId="0" fontId="28" fillId="17" borderId="0" xfId="5" applyFont="1" applyFill="1" applyAlignment="1">
      <alignment horizontal="left" vertical="center" wrapText="1"/>
    </xf>
    <xf numFmtId="0" fontId="6" fillId="3" borderId="35" xfId="0" applyFont="1" applyFill="1" applyBorder="1" applyAlignment="1">
      <alignment horizontal="right" vertical="top" wrapText="1"/>
    </xf>
    <xf numFmtId="0" fontId="6" fillId="3" borderId="36" xfId="0" applyFont="1" applyFill="1" applyBorder="1" applyAlignment="1">
      <alignment horizontal="right" vertical="top" wrapText="1"/>
    </xf>
    <xf numFmtId="0" fontId="28" fillId="4" borderId="12" xfId="0" applyFont="1" applyFill="1" applyBorder="1" applyAlignment="1">
      <alignment horizontal="left" vertical="top" wrapText="1"/>
    </xf>
    <xf numFmtId="0" fontId="28" fillId="4" borderId="13" xfId="0" applyFont="1" applyFill="1" applyBorder="1" applyAlignment="1">
      <alignment horizontal="left" vertical="top" wrapText="1"/>
    </xf>
    <xf numFmtId="0" fontId="28" fillId="4" borderId="31" xfId="0" applyFont="1" applyFill="1" applyBorder="1" applyAlignment="1">
      <alignment horizontal="left" vertical="top" wrapText="1"/>
    </xf>
    <xf numFmtId="0" fontId="6" fillId="2" borderId="33" xfId="0" applyFont="1" applyFill="1" applyBorder="1" applyAlignment="1">
      <alignment horizontal="center" vertical="top" wrapText="1"/>
    </xf>
    <xf numFmtId="0" fontId="6" fillId="2" borderId="37" xfId="0" applyFont="1" applyFill="1" applyBorder="1" applyAlignment="1">
      <alignment horizontal="center" vertical="top" wrapText="1"/>
    </xf>
    <xf numFmtId="0" fontId="2" fillId="2" borderId="29" xfId="0" applyFont="1" applyFill="1" applyBorder="1" applyAlignment="1">
      <alignment horizontal="center" vertical="top"/>
    </xf>
    <xf numFmtId="0" fontId="2" fillId="2" borderId="30" xfId="0" applyFont="1" applyFill="1" applyBorder="1" applyAlignment="1">
      <alignment horizontal="center" vertical="top"/>
    </xf>
    <xf numFmtId="0" fontId="3" fillId="0" borderId="12" xfId="0" applyFont="1" applyBorder="1" applyAlignment="1">
      <alignment horizontal="left" vertical="top"/>
    </xf>
    <xf numFmtId="0" fontId="3" fillId="0" borderId="13" xfId="0" applyFont="1" applyBorder="1" applyAlignment="1">
      <alignment horizontal="left" vertical="top"/>
    </xf>
    <xf numFmtId="0" fontId="3" fillId="0" borderId="31" xfId="0" applyFont="1" applyBorder="1" applyAlignment="1">
      <alignment horizontal="left" vertical="top"/>
    </xf>
    <xf numFmtId="0" fontId="11" fillId="2" borderId="20" xfId="0" applyFont="1" applyFill="1" applyBorder="1" applyAlignment="1">
      <alignment horizontal="center" vertical="top" wrapText="1"/>
    </xf>
    <xf numFmtId="0" fontId="11" fillId="2" borderId="35" xfId="0" applyFont="1" applyFill="1" applyBorder="1" applyAlignment="1">
      <alignment horizontal="center" vertical="top" wrapText="1"/>
    </xf>
    <xf numFmtId="0" fontId="6" fillId="2" borderId="18" xfId="0" applyFont="1" applyFill="1" applyBorder="1" applyAlignment="1">
      <alignment horizontal="center" vertical="top" wrapText="1"/>
    </xf>
    <xf numFmtId="0" fontId="6" fillId="2" borderId="36" xfId="0" applyFont="1" applyFill="1" applyBorder="1" applyAlignment="1">
      <alignment horizontal="center" vertical="top" wrapText="1"/>
    </xf>
    <xf numFmtId="0" fontId="6" fillId="2" borderId="34" xfId="0" applyFont="1" applyFill="1" applyBorder="1" applyAlignment="1">
      <alignment horizontal="center" vertical="top" wrapText="1"/>
    </xf>
    <xf numFmtId="0" fontId="6" fillId="2" borderId="38" xfId="0" applyFont="1" applyFill="1" applyBorder="1" applyAlignment="1">
      <alignment horizontal="center" vertical="top" wrapText="1"/>
    </xf>
    <xf numFmtId="0" fontId="23" fillId="0" borderId="0" xfId="0" applyFont="1" applyAlignment="1">
      <alignment wrapText="1"/>
    </xf>
    <xf numFmtId="0" fontId="19" fillId="13" borderId="52" xfId="0" applyFont="1" applyFill="1" applyBorder="1" applyAlignment="1">
      <alignment wrapText="1"/>
    </xf>
    <xf numFmtId="0" fontId="19" fillId="13" borderId="51" xfId="0" applyFont="1" applyFill="1" applyBorder="1" applyAlignment="1">
      <alignment wrapText="1"/>
    </xf>
    <xf numFmtId="0" fontId="19" fillId="9" borderId="56" xfId="0" applyFont="1" applyFill="1" applyBorder="1"/>
    <xf numFmtId="0" fontId="19" fillId="9" borderId="57" xfId="0" applyFont="1" applyFill="1" applyBorder="1"/>
    <xf numFmtId="0" fontId="19" fillId="9" borderId="58" xfId="0" applyFont="1" applyFill="1" applyBorder="1"/>
    <xf numFmtId="0" fontId="6" fillId="10" borderId="12" xfId="0" applyFont="1" applyFill="1" applyBorder="1" applyAlignment="1">
      <alignment horizontal="center"/>
    </xf>
    <xf numFmtId="0" fontId="6" fillId="10" borderId="13" xfId="0" applyFont="1" applyFill="1" applyBorder="1" applyAlignment="1">
      <alignment horizontal="center"/>
    </xf>
    <xf numFmtId="0" fontId="6" fillId="10" borderId="14" xfId="0" applyFont="1" applyFill="1" applyBorder="1" applyAlignment="1">
      <alignment horizontal="center"/>
    </xf>
    <xf numFmtId="0" fontId="6" fillId="10" borderId="10" xfId="0" applyFont="1" applyFill="1" applyBorder="1" applyAlignment="1">
      <alignment horizontal="left"/>
    </xf>
    <xf numFmtId="0" fontId="6" fillId="10" borderId="12" xfId="0" applyFont="1" applyFill="1" applyBorder="1" applyAlignment="1">
      <alignment horizontal="left"/>
    </xf>
    <xf numFmtId="0" fontId="6" fillId="10" borderId="13" xfId="0" applyFont="1" applyFill="1" applyBorder="1" applyAlignment="1">
      <alignment horizontal="left"/>
    </xf>
    <xf numFmtId="0" fontId="6" fillId="10" borderId="14" xfId="0" applyFont="1" applyFill="1" applyBorder="1" applyAlignment="1">
      <alignment horizontal="left"/>
    </xf>
    <xf numFmtId="0" fontId="14" fillId="10" borderId="0" xfId="0" applyFont="1" applyFill="1"/>
    <xf numFmtId="0" fontId="9" fillId="8" borderId="32" xfId="0" applyFont="1" applyFill="1" applyBorder="1" applyAlignment="1">
      <alignment wrapText="1"/>
    </xf>
    <xf numFmtId="0" fontId="9" fillId="8" borderId="13" xfId="0" applyFont="1" applyFill="1" applyBorder="1" applyAlignment="1">
      <alignment wrapText="1"/>
    </xf>
    <xf numFmtId="0" fontId="9" fillId="8" borderId="61" xfId="0" applyFont="1" applyFill="1" applyBorder="1" applyAlignment="1">
      <alignment wrapText="1"/>
    </xf>
    <xf numFmtId="0" fontId="2" fillId="2" borderId="28" xfId="0" applyFont="1" applyFill="1" applyBorder="1" applyAlignment="1">
      <alignment horizontal="center" vertical="top"/>
    </xf>
    <xf numFmtId="0" fontId="3" fillId="0" borderId="33" xfId="0" applyFont="1" applyBorder="1" applyAlignment="1">
      <alignment horizontal="left" vertical="top"/>
    </xf>
    <xf numFmtId="0" fontId="3" fillId="0" borderId="32" xfId="0" applyFont="1" applyBorder="1" applyAlignment="1">
      <alignment horizontal="left" vertical="top"/>
    </xf>
    <xf numFmtId="0" fontId="3" fillId="0" borderId="34" xfId="0" applyFont="1" applyBorder="1" applyAlignment="1">
      <alignment horizontal="left" vertical="top"/>
    </xf>
    <xf numFmtId="0" fontId="6" fillId="3" borderId="48" xfId="0" applyFont="1" applyFill="1" applyBorder="1" applyAlignment="1">
      <alignment horizontal="right" vertical="top"/>
    </xf>
    <xf numFmtId="0" fontId="16" fillId="6" borderId="33" xfId="0" applyFont="1" applyFill="1" applyBorder="1" applyAlignment="1">
      <alignment horizontal="left" vertical="top"/>
    </xf>
    <xf numFmtId="0" fontId="16" fillId="6" borderId="32" xfId="0" applyFont="1" applyFill="1" applyBorder="1" applyAlignment="1">
      <alignment horizontal="left" vertical="top"/>
    </xf>
    <xf numFmtId="0" fontId="16" fillId="6" borderId="41" xfId="0" applyFont="1" applyFill="1" applyBorder="1" applyAlignment="1">
      <alignment horizontal="left" vertical="top"/>
    </xf>
    <xf numFmtId="0" fontId="12" fillId="6" borderId="37" xfId="0" applyFont="1" applyFill="1" applyBorder="1" applyAlignment="1">
      <alignment horizontal="left" vertical="top" wrapText="1"/>
    </xf>
    <xf numFmtId="0" fontId="12" fillId="6" borderId="7" xfId="0" applyFont="1" applyFill="1" applyBorder="1" applyAlignment="1">
      <alignment horizontal="left" vertical="top"/>
    </xf>
    <xf numFmtId="0" fontId="12" fillId="6" borderId="9" xfId="0" applyFont="1" applyFill="1" applyBorder="1" applyAlignment="1">
      <alignment horizontal="left" vertical="top"/>
    </xf>
    <xf numFmtId="0" fontId="6" fillId="7" borderId="12"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6" fillId="7" borderId="31" xfId="0" applyFont="1" applyFill="1" applyBorder="1" applyAlignment="1">
      <alignment horizontal="left" vertical="center" wrapText="1"/>
    </xf>
    <xf numFmtId="0" fontId="2" fillId="2" borderId="29" xfId="0" applyFont="1" applyFill="1" applyBorder="1" applyAlignment="1">
      <alignment horizontal="center" vertical="top" wrapText="1"/>
    </xf>
    <xf numFmtId="0" fontId="6" fillId="2" borderId="12" xfId="0" applyFont="1" applyFill="1" applyBorder="1" applyAlignment="1">
      <alignment horizontal="left" vertical="top"/>
    </xf>
    <xf numFmtId="0" fontId="6" fillId="2" borderId="14" xfId="0" applyFont="1" applyFill="1" applyBorder="1" applyAlignment="1">
      <alignment horizontal="left" vertical="top"/>
    </xf>
    <xf numFmtId="0" fontId="5" fillId="12" borderId="12" xfId="0" applyFont="1" applyFill="1" applyBorder="1" applyAlignment="1">
      <alignment horizontal="left" vertical="top"/>
    </xf>
    <xf numFmtId="0" fontId="5" fillId="12" borderId="14" xfId="0" applyFont="1" applyFill="1" applyBorder="1" applyAlignment="1">
      <alignment horizontal="left" vertical="top"/>
    </xf>
  </cellXfs>
  <cellStyles count="12">
    <cellStyle name="60% - Accent3 2" xfId="9" xr:uid="{4ADBD0EE-8AB0-4F35-9154-D9E8D1D06861}"/>
    <cellStyle name="Check Cell 2" xfId="11" xr:uid="{F74D7B28-B769-47A7-A42F-D27630032ED9}"/>
    <cellStyle name="Comma" xfId="1" builtinId="3"/>
    <cellStyle name="Comma 2" xfId="7" xr:uid="{CB697E51-E118-4F32-88FC-67B287553189}"/>
    <cellStyle name="Currency" xfId="2" builtinId="4"/>
    <cellStyle name="Currency [0]" xfId="3" builtinId="7"/>
    <cellStyle name="Currency 2" xfId="8" xr:uid="{B4BD8C63-505F-4AA2-9E9C-0B77D61046F7}"/>
    <cellStyle name="Explanatory Text 2" xfId="10" xr:uid="{BFCBC705-B194-4874-A238-AC9F36533962}"/>
    <cellStyle name="Normal" xfId="0" builtinId="0"/>
    <cellStyle name="Normal 2" xfId="5" xr:uid="{9E537385-D667-4FC8-A5A8-97AAF109AAD2}"/>
    <cellStyle name="Percent" xfId="4" builtinId="5"/>
    <cellStyle name="Percent 2" xfId="6" xr:uid="{0BAD8FF4-1DD1-4BD2-BB35-061A5D4D7FD3}"/>
  </cellStyles>
  <dxfs count="6">
    <dxf>
      <font>
        <color rgb="FF9C0006"/>
      </font>
      <fill>
        <patternFill>
          <bgColor rgb="FFFFC7CE"/>
        </patternFill>
      </fill>
    </dxf>
    <dxf>
      <font>
        <color rgb="FF006100"/>
      </font>
      <fill>
        <patternFill>
          <bgColor rgb="FFC6EFCE"/>
        </patternFill>
      </fill>
    </dxf>
    <dxf>
      <font>
        <color theme="0" tint="-0.24994659260841701"/>
      </font>
    </dxf>
    <dxf>
      <font>
        <color rgb="FF9C0006"/>
      </font>
      <fill>
        <patternFill>
          <bgColor rgb="FFFFC7CE"/>
        </patternFill>
      </fill>
    </dxf>
    <dxf>
      <font>
        <color theme="0" tint="-0.24994659260841701"/>
      </font>
    </dxf>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3810</xdr:colOff>
      <xdr:row>14</xdr:row>
      <xdr:rowOff>137161</xdr:rowOff>
    </xdr:from>
    <xdr:to>
      <xdr:col>6</xdr:col>
      <xdr:colOff>47626</xdr:colOff>
      <xdr:row>28</xdr:row>
      <xdr:rowOff>66674</xdr:rowOff>
    </xdr:to>
    <xdr:sp macro="" textlink="">
      <xdr:nvSpPr>
        <xdr:cNvPr id="2" name="TextBox 1">
          <a:extLst>
            <a:ext uri="{FF2B5EF4-FFF2-40B4-BE49-F238E27FC236}">
              <a16:creationId xmlns:a16="http://schemas.microsoft.com/office/drawing/2014/main" id="{D70C2269-34EC-4A6E-BA85-7AE4E4C0E9C4}"/>
            </a:ext>
          </a:extLst>
        </xdr:cNvPr>
        <xdr:cNvSpPr txBox="1"/>
      </xdr:nvSpPr>
      <xdr:spPr>
        <a:xfrm>
          <a:off x="165735" y="4490086"/>
          <a:ext cx="9768841" cy="2196463"/>
        </a:xfrm>
        <a:prstGeom prst="rect">
          <a:avLst/>
        </a:prstGeom>
        <a:solidFill>
          <a:schemeClr val="accent4">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28600" indent="-228600">
            <a:buFont typeface="+mj-lt"/>
            <a:buAutoNum type="arabicPeriod"/>
          </a:pPr>
          <a:r>
            <a:rPr lang="en-US" sz="1050" b="0" i="0" u="none" strike="noStrike">
              <a:solidFill>
                <a:schemeClr val="dk1"/>
              </a:solidFill>
              <a:effectLst/>
              <a:latin typeface="Arial" panose="020B0604020202020204" pitchFamily="34" charset="0"/>
              <a:ea typeface="+mn-ea"/>
              <a:cs typeface="Arial" panose="020B0604020202020204" pitchFamily="34" charset="0"/>
            </a:rPr>
            <a:t>Bidder only permitted to enter data to unshaded cells.</a:t>
          </a:r>
          <a:r>
            <a:rPr lang="en-US" sz="1050">
              <a:latin typeface="Arial" panose="020B0604020202020204" pitchFamily="34" charset="0"/>
              <a:cs typeface="Arial" panose="020B0604020202020204" pitchFamily="34" charset="0"/>
            </a:rPr>
            <a:t> </a:t>
          </a:r>
        </a:p>
        <a:p>
          <a:pPr marL="228600" indent="-228600">
            <a:buFont typeface="+mj-lt"/>
            <a:buAutoNum type="arabicPeriod"/>
          </a:pPr>
          <a:r>
            <a:rPr lang="en-US" sz="1050" b="0" i="0" u="none" strike="noStrike">
              <a:solidFill>
                <a:schemeClr val="dk1"/>
              </a:solidFill>
              <a:effectLst/>
              <a:latin typeface="Arial" panose="020B0604020202020204" pitchFamily="34" charset="0"/>
              <a:ea typeface="+mn-ea"/>
              <a:cs typeface="Arial" panose="020B0604020202020204" pitchFamily="34" charset="0"/>
            </a:rPr>
            <a:t>The phase title (Column</a:t>
          </a:r>
          <a:r>
            <a:rPr lang="en-US" sz="1050" b="0" i="0" u="none" strike="noStrike" baseline="0">
              <a:solidFill>
                <a:schemeClr val="dk1"/>
              </a:solidFill>
              <a:effectLst/>
              <a:latin typeface="Arial" panose="020B0604020202020204" pitchFamily="34" charset="0"/>
              <a:ea typeface="+mn-ea"/>
              <a:cs typeface="Arial" panose="020B0604020202020204" pitchFamily="34" charset="0"/>
            </a:rPr>
            <a:t> C)</a:t>
          </a:r>
          <a:r>
            <a:rPr lang="en-US" sz="1050" b="0" i="0" u="none" strike="noStrike">
              <a:solidFill>
                <a:schemeClr val="dk1"/>
              </a:solidFill>
              <a:effectLst/>
              <a:latin typeface="Arial" panose="020B0604020202020204" pitchFamily="34" charset="0"/>
              <a:ea typeface="+mn-ea"/>
              <a:cs typeface="Arial" panose="020B0604020202020204" pitchFamily="34" charset="0"/>
            </a:rPr>
            <a:t> should align with the approach presented throughout the proposal.</a:t>
          </a:r>
          <a:r>
            <a:rPr lang="en-US" sz="1050">
              <a:latin typeface="Arial" panose="020B0604020202020204" pitchFamily="34" charset="0"/>
              <a:cs typeface="Arial" panose="020B0604020202020204" pitchFamily="34" charset="0"/>
            </a:rPr>
            <a:t> </a:t>
          </a:r>
        </a:p>
        <a:p>
          <a:pPr marL="228600" indent="-228600">
            <a:buFont typeface="+mj-lt"/>
            <a:buAutoNum type="arabicPeriod"/>
          </a:pPr>
          <a:r>
            <a:rPr lang="en-US" sz="1050" b="0" i="0" u="none" strike="noStrike">
              <a:solidFill>
                <a:schemeClr val="dk1"/>
              </a:solidFill>
              <a:effectLst/>
              <a:latin typeface="Arial" panose="020B0604020202020204" pitchFamily="34" charset="0"/>
              <a:ea typeface="+mn-ea"/>
              <a:cs typeface="Arial" panose="020B0604020202020204" pitchFamily="34" charset="0"/>
            </a:rPr>
            <a:t>Phase Start Date (Column D) is the date the vendor anticipates beginning work for that phase and must be the first day of the month.</a:t>
          </a:r>
          <a:r>
            <a:rPr lang="en-US" sz="1050">
              <a:latin typeface="Arial" panose="020B0604020202020204" pitchFamily="34" charset="0"/>
              <a:cs typeface="Arial" panose="020B0604020202020204" pitchFamily="34" charset="0"/>
            </a:rPr>
            <a:t> THIS DATE IS NOT A CONTRACTUALLY BINDING DATE.</a:t>
          </a:r>
          <a:r>
            <a:rPr lang="en-US" sz="1050" baseline="0">
              <a:latin typeface="Arial" panose="020B0604020202020204" pitchFamily="34" charset="0"/>
              <a:cs typeface="Arial" panose="020B0604020202020204" pitchFamily="34" charset="0"/>
            </a:rPr>
            <a:t>  It is only</a:t>
          </a:r>
          <a:r>
            <a:rPr lang="en-US" sz="1050">
              <a:latin typeface="Arial" panose="020B0604020202020204" pitchFamily="34" charset="0"/>
              <a:cs typeface="Arial" panose="020B0604020202020204" pitchFamily="34" charset="0"/>
            </a:rPr>
            <a:t> used to</a:t>
          </a:r>
          <a:r>
            <a:rPr lang="en-US" sz="1050" baseline="0">
              <a:latin typeface="Arial" panose="020B0604020202020204" pitchFamily="34" charset="0"/>
              <a:cs typeface="Arial" panose="020B0604020202020204" pitchFamily="34" charset="0"/>
            </a:rPr>
            <a:t> calculate Phase Duration.</a:t>
          </a:r>
          <a:endParaRPr lang="en-US" sz="1050">
            <a:latin typeface="Arial" panose="020B0604020202020204" pitchFamily="34" charset="0"/>
            <a:cs typeface="Arial" panose="020B0604020202020204" pitchFamily="34" charset="0"/>
          </a:endParaRP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lang="en-US" sz="1050" b="0" i="0" u="none" strike="noStrike">
              <a:solidFill>
                <a:schemeClr val="dk1"/>
              </a:solidFill>
              <a:effectLst/>
              <a:latin typeface="Arial" panose="020B0604020202020204" pitchFamily="34" charset="0"/>
              <a:ea typeface="+mn-ea"/>
              <a:cs typeface="Arial" panose="020B0604020202020204" pitchFamily="34" charset="0"/>
            </a:rPr>
            <a:t>Phase End Date (Column E) is the date when all activities for that phase are complete. This must be the last day of the calendar month.</a:t>
          </a:r>
          <a:r>
            <a:rPr lang="en-US" sz="1050">
              <a:latin typeface="Arial" panose="020B0604020202020204" pitchFamily="34" charset="0"/>
              <a:cs typeface="Arial" panose="020B0604020202020204" pitchFamily="34" charset="0"/>
            </a:rPr>
            <a:t> </a:t>
          </a:r>
          <a:r>
            <a:rPr lang="en-US" sz="1050">
              <a:solidFill>
                <a:schemeClr val="dk1"/>
              </a:solidFill>
              <a:effectLst/>
              <a:latin typeface="Arial" panose="020B0604020202020204" pitchFamily="34" charset="0"/>
              <a:ea typeface="+mn-ea"/>
              <a:cs typeface="Arial" panose="020B0604020202020204" pitchFamily="34" charset="0"/>
            </a:rPr>
            <a:t>THIS DATE IS NOT A CONTRACTUALLY BINDING DATE.</a:t>
          </a:r>
          <a:r>
            <a:rPr lang="en-US" sz="1050" baseline="0">
              <a:solidFill>
                <a:schemeClr val="dk1"/>
              </a:solidFill>
              <a:effectLst/>
              <a:latin typeface="Arial" panose="020B0604020202020204" pitchFamily="34" charset="0"/>
              <a:ea typeface="+mn-ea"/>
              <a:cs typeface="Arial" panose="020B0604020202020204" pitchFamily="34" charset="0"/>
            </a:rPr>
            <a:t>  </a:t>
          </a:r>
          <a:r>
            <a:rPr lang="en-US" sz="1050">
              <a:solidFill>
                <a:schemeClr val="dk1"/>
              </a:solidFill>
              <a:effectLst/>
              <a:latin typeface="Arial" panose="020B0604020202020204" pitchFamily="34" charset="0"/>
              <a:ea typeface="+mn-ea"/>
              <a:cs typeface="Arial" panose="020B0604020202020204" pitchFamily="34" charset="0"/>
            </a:rPr>
            <a:t>It is used to</a:t>
          </a:r>
          <a:r>
            <a:rPr lang="en-US" sz="1050" baseline="0">
              <a:solidFill>
                <a:schemeClr val="dk1"/>
              </a:solidFill>
              <a:effectLst/>
              <a:latin typeface="Arial" panose="020B0604020202020204" pitchFamily="34" charset="0"/>
              <a:ea typeface="+mn-ea"/>
              <a:cs typeface="Arial" panose="020B0604020202020204" pitchFamily="34" charset="0"/>
            </a:rPr>
            <a:t> calculate Phase Duration.</a:t>
          </a:r>
          <a:endParaRPr lang="en-US" sz="1050">
            <a:latin typeface="Arial" panose="020B0604020202020204" pitchFamily="34" charset="0"/>
            <a:cs typeface="Arial" panose="020B0604020202020204" pitchFamily="34" charset="0"/>
          </a:endParaRPr>
        </a:p>
        <a:p>
          <a:pPr marL="228600" indent="-228600">
            <a:buFont typeface="+mj-lt"/>
            <a:buAutoNum type="arabicPeriod"/>
          </a:pPr>
          <a:r>
            <a:rPr lang="en-US" sz="1050" b="0" i="0" u="none" strike="noStrike">
              <a:solidFill>
                <a:schemeClr val="dk1"/>
              </a:solidFill>
              <a:effectLst/>
              <a:latin typeface="Arial" panose="020B0604020202020204" pitchFamily="34" charset="0"/>
              <a:ea typeface="+mn-ea"/>
              <a:cs typeface="Arial" panose="020B0604020202020204" pitchFamily="34" charset="0"/>
            </a:rPr>
            <a:t>The Phase Duration (Column F) is calculated based on the number of months between the Phase Start Date and Phase End Date.</a:t>
          </a:r>
          <a:r>
            <a:rPr lang="en-US" sz="1050">
              <a:latin typeface="Arial" panose="020B0604020202020204" pitchFamily="34" charset="0"/>
              <a:cs typeface="Arial" panose="020B0604020202020204" pitchFamily="34" charset="0"/>
            </a:rPr>
            <a:t> </a:t>
          </a:r>
        </a:p>
        <a:p>
          <a:pPr marL="228600" indent="-228600">
            <a:buFont typeface="+mj-lt"/>
            <a:buAutoNum type="arabicPeriod"/>
          </a:pPr>
          <a:r>
            <a:rPr lang="en-US" sz="1050" b="0" i="0" u="none" strike="noStrike">
              <a:solidFill>
                <a:schemeClr val="dk1"/>
              </a:solidFill>
              <a:effectLst/>
              <a:latin typeface="Arial" panose="020B0604020202020204" pitchFamily="34" charset="0"/>
              <a:ea typeface="+mn-ea"/>
              <a:cs typeface="Arial" panose="020B0604020202020204" pitchFamily="34" charset="0"/>
            </a:rPr>
            <a:t>All</a:t>
          </a:r>
          <a:r>
            <a:rPr lang="en-US" sz="1050" b="0" i="0" u="none" strike="noStrike" baseline="0">
              <a:solidFill>
                <a:schemeClr val="dk1"/>
              </a:solidFill>
              <a:effectLst/>
              <a:latin typeface="Arial" panose="020B0604020202020204" pitchFamily="34" charset="0"/>
              <a:ea typeface="+mn-ea"/>
              <a:cs typeface="Arial" panose="020B0604020202020204" pitchFamily="34" charset="0"/>
            </a:rPr>
            <a:t> project activities</a:t>
          </a:r>
          <a:r>
            <a:rPr lang="en-US" sz="1050" b="0" i="0">
              <a:solidFill>
                <a:schemeClr val="dk1"/>
              </a:solidFill>
              <a:effectLst/>
              <a:latin typeface="Arial" panose="020B0604020202020204" pitchFamily="34" charset="0"/>
              <a:ea typeface="+mn-ea"/>
              <a:cs typeface="Arial" panose="020B0604020202020204" pitchFamily="34" charset="0"/>
            </a:rPr>
            <a:t> for the WaterTAP system implementation must be completed within two years (2</a:t>
          </a:r>
          <a:r>
            <a:rPr lang="en-US" sz="1050" b="0" i="0" baseline="0">
              <a:solidFill>
                <a:schemeClr val="dk1"/>
              </a:solidFill>
              <a:effectLst/>
              <a:latin typeface="Arial" panose="020B0604020202020204" pitchFamily="34" charset="0"/>
              <a:ea typeface="+mn-ea"/>
              <a:cs typeface="Arial" panose="020B0604020202020204" pitchFamily="34" charset="0"/>
            </a:rPr>
            <a:t> </a:t>
          </a:r>
          <a:r>
            <a:rPr lang="en-US" sz="1050" b="0" i="0">
              <a:solidFill>
                <a:schemeClr val="dk1"/>
              </a:solidFill>
              <a:effectLst/>
              <a:latin typeface="Arial" panose="020B0604020202020204" pitchFamily="34" charset="0"/>
              <a:ea typeface="+mn-ea"/>
              <a:cs typeface="Arial" panose="020B0604020202020204" pitchFamily="34" charset="0"/>
            </a:rPr>
            <a:t>years</a:t>
          </a:r>
          <a:r>
            <a:rPr lang="en-US" sz="1050" b="0" i="0" baseline="0">
              <a:solidFill>
                <a:schemeClr val="dk1"/>
              </a:solidFill>
              <a:effectLst/>
              <a:latin typeface="Arial" panose="020B0604020202020204" pitchFamily="34" charset="0"/>
              <a:ea typeface="+mn-ea"/>
              <a:cs typeface="Arial" panose="020B0604020202020204" pitchFamily="34" charset="0"/>
            </a:rPr>
            <a:t> = 24</a:t>
          </a:r>
          <a:r>
            <a:rPr lang="en-US" sz="1050" b="0" i="0">
              <a:solidFill>
                <a:schemeClr val="dk1"/>
              </a:solidFill>
              <a:effectLst/>
              <a:latin typeface="Arial" panose="020B0604020202020204" pitchFamily="34" charset="0"/>
              <a:ea typeface="+mn-ea"/>
              <a:cs typeface="Arial" panose="020B0604020202020204" pitchFamily="34" charset="0"/>
            </a:rPr>
            <a:t> months),</a:t>
          </a:r>
          <a:r>
            <a:rPr lang="en-US" sz="1050" b="0" i="0" baseline="0">
              <a:solidFill>
                <a:schemeClr val="dk1"/>
              </a:solidFill>
              <a:effectLst/>
              <a:latin typeface="Arial" panose="020B0604020202020204" pitchFamily="34" charset="0"/>
              <a:ea typeface="+mn-ea"/>
              <a:cs typeface="Arial" panose="020B0604020202020204" pitchFamily="34" charset="0"/>
            </a:rPr>
            <a:t> as specified in the SOW.</a:t>
          </a:r>
          <a:endParaRPr lang="en-US" sz="1050">
            <a:effectLst/>
            <a:latin typeface="Arial" panose="020B0604020202020204" pitchFamily="34" charset="0"/>
            <a:cs typeface="Arial" panose="020B0604020202020204" pitchFamily="34" charset="0"/>
          </a:endParaRPr>
        </a:p>
        <a:p>
          <a:pPr marL="228600" indent="-228600">
            <a:buFont typeface="+mj-lt"/>
            <a:buAutoNum type="arabicPeriod"/>
          </a:pPr>
          <a:r>
            <a:rPr lang="en-US" sz="1050" b="0" i="0" u="none" strike="noStrike">
              <a:solidFill>
                <a:schemeClr val="dk1"/>
              </a:solidFill>
              <a:effectLst/>
              <a:latin typeface="Arial" panose="020B0604020202020204" pitchFamily="34" charset="0"/>
              <a:ea typeface="+mn-ea"/>
              <a:cs typeface="Arial" panose="020B0604020202020204" pitchFamily="34" charset="0"/>
            </a:rPr>
            <a:t>Leave any unused phases blank.</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eca.sharepoint.com/Users/TJHA/AppData/Local/Microsoft/Windows/INetCache/Content.Outlook/WOUEDBBJ/EVV%20Phase%20II%20Agreement%2071933962%20Cost%20Worksheet%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Implementation (3)"/>
      <sheetName val="1. Instructions"/>
      <sheetName val="2. Cost Summary"/>
      <sheetName val="3. Base Contract Payment"/>
      <sheetName val="4. Implementation"/>
      <sheetName val="5. Maintenance &amp; Operations"/>
      <sheetName val="6. Optional M&amp;O Years"/>
      <sheetName val="7. Close-Out and Transition-Out"/>
      <sheetName val="8. Staff Rate Sheet"/>
      <sheetName val="9. Projected Staff Hours"/>
      <sheetName val="10. Mandatory Optional Reqs"/>
      <sheetName val="11. User Licenses"/>
      <sheetName val="12. Claims and Eligibili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B537A-2E04-495F-9B05-3514DAB4BC6E}">
  <dimension ref="A1:J19"/>
  <sheetViews>
    <sheetView showGridLines="0" topLeftCell="B1" zoomScale="125" zoomScaleNormal="125" workbookViewId="0">
      <selection activeCell="E16" sqref="E16"/>
    </sheetView>
  </sheetViews>
  <sheetFormatPr defaultColWidth="8.5703125" defaultRowHeight="12.75" x14ac:dyDescent="0.2"/>
  <cols>
    <col min="1" max="1" width="1.5703125" style="121" customWidth="1"/>
    <col min="2" max="2" width="32.42578125" style="132" customWidth="1"/>
    <col min="3" max="3" width="122.5703125" style="131" customWidth="1"/>
    <col min="4" max="4" width="2.42578125" style="121" customWidth="1"/>
    <col min="5" max="5" width="8.5703125" style="121" customWidth="1"/>
    <col min="6" max="7" width="8.5703125" style="121"/>
    <col min="8" max="8" width="40.5703125" style="121" customWidth="1"/>
    <col min="9" max="9" width="8.5703125" style="121"/>
    <col min="10" max="10" width="41.5703125" style="121" customWidth="1"/>
    <col min="11" max="16384" width="8.5703125" style="121"/>
  </cols>
  <sheetData>
    <row r="1" spans="1:10" ht="32.25" customHeight="1" x14ac:dyDescent="0.2">
      <c r="A1" s="118"/>
      <c r="B1" s="122" t="s">
        <v>0</v>
      </c>
      <c r="C1" s="120"/>
      <c r="D1" s="118"/>
    </row>
    <row r="2" spans="1:10" ht="23.25" x14ac:dyDescent="0.2">
      <c r="A2" s="118"/>
      <c r="B2" s="122" t="s">
        <v>1</v>
      </c>
      <c r="C2" s="122"/>
      <c r="D2" s="118"/>
    </row>
    <row r="3" spans="1:10" x14ac:dyDescent="0.2">
      <c r="A3" s="118"/>
      <c r="B3" s="119"/>
      <c r="C3" s="120"/>
      <c r="D3" s="118"/>
    </row>
    <row r="4" spans="1:10" x14ac:dyDescent="0.2">
      <c r="A4" s="118"/>
      <c r="B4" s="123" t="s">
        <v>2</v>
      </c>
      <c r="C4" s="123"/>
      <c r="D4" s="118"/>
    </row>
    <row r="5" spans="1:10" x14ac:dyDescent="0.2">
      <c r="A5" s="118"/>
      <c r="B5" s="124" t="s">
        <v>3</v>
      </c>
      <c r="C5" s="124"/>
      <c r="D5" s="118"/>
    </row>
    <row r="6" spans="1:10" x14ac:dyDescent="0.2">
      <c r="A6" s="118"/>
      <c r="B6" s="124" t="s">
        <v>4</v>
      </c>
      <c r="C6" s="125"/>
      <c r="D6" s="118"/>
    </row>
    <row r="7" spans="1:10" x14ac:dyDescent="0.2">
      <c r="A7" s="118"/>
      <c r="B7" s="124" t="s">
        <v>5</v>
      </c>
      <c r="C7" s="125"/>
      <c r="D7" s="118"/>
      <c r="F7" s="121" t="s">
        <v>6</v>
      </c>
    </row>
    <row r="8" spans="1:10" x14ac:dyDescent="0.2">
      <c r="A8" s="118"/>
      <c r="B8" s="126"/>
      <c r="C8" s="127"/>
      <c r="D8" s="118"/>
    </row>
    <row r="9" spans="1:10" x14ac:dyDescent="0.2">
      <c r="A9" s="118"/>
      <c r="B9" s="119"/>
      <c r="C9" s="120"/>
      <c r="D9" s="118"/>
    </row>
    <row r="10" spans="1:10" x14ac:dyDescent="0.2">
      <c r="A10" s="118"/>
      <c r="B10" s="128" t="s">
        <v>7</v>
      </c>
      <c r="C10" s="128"/>
      <c r="D10" s="118"/>
    </row>
    <row r="11" spans="1:10" x14ac:dyDescent="0.2">
      <c r="A11" s="118"/>
      <c r="B11" s="129" t="s">
        <v>8</v>
      </c>
      <c r="C11" s="129" t="s">
        <v>9</v>
      </c>
      <c r="D11" s="118"/>
    </row>
    <row r="12" spans="1:10" x14ac:dyDescent="0.2">
      <c r="A12" s="118"/>
      <c r="B12" s="129" t="s">
        <v>10</v>
      </c>
      <c r="C12" s="129" t="s">
        <v>11</v>
      </c>
      <c r="D12" s="118"/>
    </row>
    <row r="13" spans="1:10" ht="38.25" x14ac:dyDescent="0.2">
      <c r="A13" s="118"/>
      <c r="B13" s="129" t="s">
        <v>12</v>
      </c>
      <c r="C13" s="129" t="s">
        <v>13</v>
      </c>
      <c r="D13" s="118"/>
    </row>
    <row r="14" spans="1:10" ht="25.5" x14ac:dyDescent="0.2">
      <c r="A14" s="118"/>
      <c r="B14" s="129" t="s">
        <v>14</v>
      </c>
      <c r="C14" s="130" t="s">
        <v>15</v>
      </c>
      <c r="D14" s="118"/>
      <c r="F14" s="200"/>
      <c r="G14" s="200"/>
      <c r="H14" s="200"/>
    </row>
    <row r="15" spans="1:10" ht="63.75" x14ac:dyDescent="0.2">
      <c r="A15" s="118"/>
      <c r="B15" s="129" t="s">
        <v>16</v>
      </c>
      <c r="C15" s="129" t="s">
        <v>17</v>
      </c>
      <c r="D15" s="118"/>
      <c r="F15" s="201"/>
      <c r="G15" s="202"/>
      <c r="H15" s="202"/>
      <c r="I15" s="202"/>
      <c r="J15" s="202"/>
    </row>
    <row r="16" spans="1:10" x14ac:dyDescent="0.2">
      <c r="A16" s="118"/>
      <c r="B16" s="129" t="s">
        <v>18</v>
      </c>
      <c r="C16" s="129" t="s">
        <v>19</v>
      </c>
      <c r="D16" s="118"/>
    </row>
    <row r="17" spans="1:4" x14ac:dyDescent="0.2">
      <c r="A17" s="118"/>
      <c r="B17" s="129" t="s">
        <v>20</v>
      </c>
      <c r="C17" s="129" t="s">
        <v>21</v>
      </c>
      <c r="D17" s="118"/>
    </row>
    <row r="18" spans="1:4" x14ac:dyDescent="0.2">
      <c r="A18" s="118"/>
      <c r="B18" s="159" t="s">
        <v>22</v>
      </c>
      <c r="C18" s="120"/>
      <c r="D18" s="118"/>
    </row>
    <row r="19" spans="1:4" x14ac:dyDescent="0.2">
      <c r="A19" s="118"/>
      <c r="B19" s="119"/>
      <c r="C19" s="120"/>
      <c r="D19" s="118"/>
    </row>
  </sheetData>
  <mergeCells count="2">
    <mergeCell ref="F14:H14"/>
    <mergeCell ref="F15:J15"/>
  </mergeCells>
  <printOptions horizontalCentered="1"/>
  <pageMargins left="0.25" right="0.25" top="0.5" bottom="0.5" header="0.3" footer="0.3"/>
  <pageSetup paperSize="3" orientation="landscape" r:id="rId1"/>
  <headerFooter>
    <oddHeader xml:space="preserve">&amp;LState of California
State Water Resources Control Board </oddHeader>
    <oddFooter>&amp;L&amp;A&amp;RPage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ACB9C-EE6F-4963-8A45-84D6F347DCD2}">
  <dimension ref="A1:G39"/>
  <sheetViews>
    <sheetView zoomScaleNormal="100" workbookViewId="0">
      <selection activeCell="B11" sqref="B11:F11"/>
    </sheetView>
  </sheetViews>
  <sheetFormatPr defaultColWidth="9.140625" defaultRowHeight="14.25" x14ac:dyDescent="0.25"/>
  <cols>
    <col min="1" max="1" width="9.85546875" style="1" customWidth="1"/>
    <col min="2" max="2" width="32.42578125" style="2" customWidth="1"/>
    <col min="3" max="6" width="14.7109375" style="2" customWidth="1"/>
    <col min="7" max="7" width="20.85546875" style="1" customWidth="1"/>
    <col min="8" max="16384" width="9.140625" style="1"/>
  </cols>
  <sheetData>
    <row r="1" spans="1:7" ht="20.25" x14ac:dyDescent="0.25">
      <c r="A1" s="209" t="s">
        <v>10</v>
      </c>
      <c r="B1" s="209"/>
      <c r="C1" s="209"/>
      <c r="D1" s="209"/>
      <c r="E1" s="209"/>
      <c r="F1" s="209"/>
      <c r="G1" s="210"/>
    </row>
    <row r="2" spans="1:7" ht="20.25" x14ac:dyDescent="0.25">
      <c r="A2" s="3"/>
      <c r="B2" s="4"/>
      <c r="C2" s="149"/>
      <c r="D2" s="149"/>
      <c r="E2" s="149"/>
      <c r="F2" s="149"/>
      <c r="G2" s="5"/>
    </row>
    <row r="3" spans="1:7" ht="15" x14ac:dyDescent="0.25">
      <c r="A3" s="6"/>
      <c r="B3" s="7" t="s">
        <v>23</v>
      </c>
      <c r="C3" s="211" t="s">
        <v>24</v>
      </c>
      <c r="D3" s="211"/>
      <c r="E3" s="211"/>
      <c r="F3" s="211"/>
      <c r="G3" s="212"/>
    </row>
    <row r="4" spans="1:7" ht="20.45" customHeight="1" x14ac:dyDescent="0.25">
      <c r="A4" s="8"/>
      <c r="B4" s="213" t="s">
        <v>25</v>
      </c>
      <c r="C4" s="213"/>
      <c r="D4" s="213"/>
      <c r="E4" s="213"/>
      <c r="F4" s="213"/>
      <c r="G4" s="158" t="s">
        <v>26</v>
      </c>
    </row>
    <row r="5" spans="1:7" ht="13.9" customHeight="1" x14ac:dyDescent="0.25">
      <c r="A5" s="205" t="s">
        <v>27</v>
      </c>
      <c r="B5" s="206"/>
      <c r="C5" s="206"/>
      <c r="D5" s="206"/>
      <c r="E5" s="206"/>
      <c r="F5" s="206"/>
      <c r="G5" s="207"/>
    </row>
    <row r="6" spans="1:7" ht="13.9" customHeight="1" x14ac:dyDescent="0.25">
      <c r="A6" s="9">
        <v>1</v>
      </c>
      <c r="B6" s="217" t="s">
        <v>28</v>
      </c>
      <c r="C6" s="218"/>
      <c r="D6" s="218"/>
      <c r="E6" s="218"/>
      <c r="F6" s="219"/>
      <c r="G6" s="77">
        <f>'4. Base Contract Deliverables'!I59</f>
        <v>0</v>
      </c>
    </row>
    <row r="7" spans="1:7" ht="15" x14ac:dyDescent="0.25">
      <c r="A7" s="9">
        <v>2</v>
      </c>
      <c r="B7" s="204" t="s">
        <v>29</v>
      </c>
      <c r="C7" s="204"/>
      <c r="D7" s="204"/>
      <c r="E7" s="204"/>
      <c r="F7" s="204"/>
      <c r="G7" s="77">
        <f>SUM(G8:G9)</f>
        <v>0</v>
      </c>
    </row>
    <row r="8" spans="1:7" ht="13.9" customHeight="1" x14ac:dyDescent="0.25">
      <c r="A8" s="9">
        <v>2.1</v>
      </c>
      <c r="B8" s="208" t="s">
        <v>30</v>
      </c>
      <c r="C8" s="208"/>
      <c r="D8" s="208"/>
      <c r="E8" s="208"/>
      <c r="F8" s="208"/>
      <c r="G8" s="137">
        <f>'5.Licensing Tools Hosting Costs'!J28</f>
        <v>0</v>
      </c>
    </row>
    <row r="9" spans="1:7" x14ac:dyDescent="0.25">
      <c r="A9" s="10">
        <v>2.2000000000000002</v>
      </c>
      <c r="B9" s="208" t="s">
        <v>31</v>
      </c>
      <c r="C9" s="208"/>
      <c r="D9" s="208"/>
      <c r="E9" s="208"/>
      <c r="F9" s="208"/>
      <c r="G9" s="79">
        <f>'5.Licensing Tools Hosting Costs'!K28</f>
        <v>0</v>
      </c>
    </row>
    <row r="10" spans="1:7" s="96" customFormat="1" ht="15" x14ac:dyDescent="0.25">
      <c r="A10" s="9">
        <v>3</v>
      </c>
      <c r="B10" s="204" t="s">
        <v>32</v>
      </c>
      <c r="C10" s="204"/>
      <c r="D10" s="204"/>
      <c r="E10" s="204"/>
      <c r="F10" s="204"/>
      <c r="G10" s="77">
        <f>SUM(G11:G11)</f>
        <v>0</v>
      </c>
    </row>
    <row r="11" spans="1:7" x14ac:dyDescent="0.25">
      <c r="A11" s="10">
        <v>3.1</v>
      </c>
      <c r="B11" s="208" t="s">
        <v>33</v>
      </c>
      <c r="C11" s="208"/>
      <c r="D11" s="208"/>
      <c r="E11" s="208"/>
      <c r="F11" s="208"/>
      <c r="G11" s="79">
        <f>'6. Maintenance &amp; Operations'!H5</f>
        <v>0</v>
      </c>
    </row>
    <row r="12" spans="1:7" x14ac:dyDescent="0.25">
      <c r="A12" s="138"/>
      <c r="B12" s="139"/>
      <c r="C12" s="139"/>
      <c r="D12" s="139"/>
      <c r="E12" s="139"/>
      <c r="F12" s="139"/>
      <c r="G12" s="147"/>
    </row>
    <row r="13" spans="1:7" ht="15" x14ac:dyDescent="0.25">
      <c r="A13" s="138"/>
      <c r="B13" s="220" t="s">
        <v>34</v>
      </c>
      <c r="C13" s="220"/>
      <c r="D13" s="220"/>
      <c r="E13" s="220"/>
      <c r="F13" s="220"/>
      <c r="G13" s="77">
        <f>G6+G7+G10</f>
        <v>0</v>
      </c>
    </row>
    <row r="14" spans="1:7" ht="15" x14ac:dyDescent="0.25">
      <c r="A14" s="138"/>
      <c r="B14" s="220" t="s">
        <v>35</v>
      </c>
      <c r="C14" s="220"/>
      <c r="D14" s="220"/>
      <c r="E14" s="220"/>
      <c r="F14" s="220"/>
      <c r="G14" s="77">
        <f>G13*0.1</f>
        <v>0</v>
      </c>
    </row>
    <row r="15" spans="1:7" ht="15" x14ac:dyDescent="0.25">
      <c r="A15" s="143"/>
      <c r="B15" s="203" t="s">
        <v>36</v>
      </c>
      <c r="C15" s="203"/>
      <c r="D15" s="203"/>
      <c r="E15" s="203"/>
      <c r="F15" s="203"/>
      <c r="G15" s="150">
        <f>SUM(G13:G14)</f>
        <v>0</v>
      </c>
    </row>
    <row r="16" spans="1:7" x14ac:dyDescent="0.25">
      <c r="A16" s="138"/>
      <c r="B16" s="139"/>
      <c r="C16" s="139"/>
      <c r="D16" s="139"/>
      <c r="E16" s="139"/>
      <c r="F16" s="139"/>
      <c r="G16" s="147"/>
    </row>
    <row r="17" spans="1:7" ht="13.9" customHeight="1" x14ac:dyDescent="0.25">
      <c r="A17" s="205" t="s">
        <v>37</v>
      </c>
      <c r="B17" s="206"/>
      <c r="C17" s="206"/>
      <c r="D17" s="206"/>
      <c r="E17" s="206"/>
      <c r="F17" s="206"/>
      <c r="G17" s="207"/>
    </row>
    <row r="18" spans="1:7" ht="15" x14ac:dyDescent="0.25">
      <c r="A18" s="9">
        <v>4</v>
      </c>
      <c r="B18" s="204" t="s">
        <v>38</v>
      </c>
      <c r="C18" s="204"/>
      <c r="D18" s="204"/>
      <c r="E18" s="204"/>
      <c r="F18" s="204"/>
      <c r="G18" s="77">
        <f>SUM(G19:G20)</f>
        <v>0</v>
      </c>
    </row>
    <row r="19" spans="1:7" ht="13.9" customHeight="1" x14ac:dyDescent="0.25">
      <c r="A19" s="9">
        <v>4.0999999999999996</v>
      </c>
      <c r="B19" s="208" t="s">
        <v>39</v>
      </c>
      <c r="C19" s="208"/>
      <c r="D19" s="208"/>
      <c r="E19" s="208"/>
      <c r="F19" s="208"/>
      <c r="G19" s="137">
        <f>'5.Licensing Tools Hosting Costs'!J49</f>
        <v>0</v>
      </c>
    </row>
    <row r="20" spans="1:7" x14ac:dyDescent="0.25">
      <c r="A20" s="10">
        <v>4.2</v>
      </c>
      <c r="B20" s="208" t="s">
        <v>40</v>
      </c>
      <c r="C20" s="208"/>
      <c r="D20" s="208"/>
      <c r="E20" s="208"/>
      <c r="F20" s="208"/>
      <c r="G20" s="79">
        <f>'5.Licensing Tools Hosting Costs'!K49</f>
        <v>0</v>
      </c>
    </row>
    <row r="21" spans="1:7" x14ac:dyDescent="0.25">
      <c r="A21" s="138"/>
      <c r="B21" s="139"/>
      <c r="C21" s="139"/>
      <c r="D21" s="139"/>
      <c r="E21" s="139"/>
      <c r="F21" s="139"/>
      <c r="G21" s="147"/>
    </row>
    <row r="22" spans="1:7" ht="15" x14ac:dyDescent="0.25">
      <c r="A22" s="143"/>
      <c r="B22" s="203" t="s">
        <v>41</v>
      </c>
      <c r="C22" s="203"/>
      <c r="D22" s="203"/>
      <c r="E22" s="203"/>
      <c r="F22" s="203"/>
      <c r="G22" s="150">
        <f>G18</f>
        <v>0</v>
      </c>
    </row>
    <row r="23" spans="1:7" x14ac:dyDescent="0.25">
      <c r="A23" s="138"/>
      <c r="B23" s="139"/>
      <c r="C23" s="139"/>
      <c r="D23" s="139"/>
      <c r="E23" s="139"/>
      <c r="F23" s="139"/>
      <c r="G23" s="147"/>
    </row>
    <row r="24" spans="1:7" ht="15" x14ac:dyDescent="0.25">
      <c r="A24" s="205" t="s">
        <v>42</v>
      </c>
      <c r="B24" s="206"/>
      <c r="C24" s="206"/>
      <c r="D24" s="206"/>
      <c r="E24" s="206"/>
      <c r="F24" s="206"/>
      <c r="G24" s="207"/>
    </row>
    <row r="25" spans="1:7" ht="13.9" customHeight="1" x14ac:dyDescent="0.25">
      <c r="A25" s="10">
        <v>5</v>
      </c>
      <c r="B25" s="204" t="s">
        <v>43</v>
      </c>
      <c r="C25" s="204"/>
      <c r="D25" s="204"/>
      <c r="E25" s="204"/>
      <c r="F25" s="204"/>
      <c r="G25" s="78">
        <f>'5.Licensing Tools Hosting Costs'!L28</f>
        <v>0</v>
      </c>
    </row>
    <row r="26" spans="1:7" ht="13.9" customHeight="1" x14ac:dyDescent="0.25">
      <c r="A26" s="10">
        <v>6</v>
      </c>
      <c r="B26" s="204" t="s">
        <v>44</v>
      </c>
      <c r="C26" s="204"/>
      <c r="D26" s="204"/>
      <c r="E26" s="204"/>
      <c r="F26" s="204"/>
      <c r="G26" s="78">
        <f>'5.Licensing Tools Hosting Costs'!L49</f>
        <v>0</v>
      </c>
    </row>
    <row r="27" spans="1:7" ht="13.9" customHeight="1" x14ac:dyDescent="0.25">
      <c r="A27" s="9">
        <v>7</v>
      </c>
      <c r="B27" s="204" t="s">
        <v>45</v>
      </c>
      <c r="C27" s="204"/>
      <c r="D27" s="204"/>
      <c r="E27" s="204"/>
      <c r="F27" s="204"/>
      <c r="G27" s="77">
        <f>'6. Maintenance &amp; Operations'!H7</f>
        <v>0</v>
      </c>
    </row>
    <row r="28" spans="1:7" x14ac:dyDescent="0.25">
      <c r="A28" s="151"/>
      <c r="B28" s="139"/>
      <c r="C28" s="139"/>
      <c r="D28" s="139"/>
      <c r="E28" s="139"/>
      <c r="F28" s="139"/>
      <c r="G28" s="136"/>
    </row>
    <row r="29" spans="1:7" ht="15" x14ac:dyDescent="0.25">
      <c r="A29" s="143"/>
      <c r="B29" s="203" t="s">
        <v>46</v>
      </c>
      <c r="C29" s="203"/>
      <c r="D29" s="203"/>
      <c r="E29" s="203"/>
      <c r="F29" s="203"/>
      <c r="G29" s="145">
        <f>SUM(G25:G27)</f>
        <v>0</v>
      </c>
    </row>
    <row r="30" spans="1:7" x14ac:dyDescent="0.25">
      <c r="A30" s="138"/>
      <c r="B30" s="194"/>
      <c r="C30" s="194"/>
      <c r="D30" s="194"/>
      <c r="E30" s="194"/>
      <c r="F30" s="194"/>
      <c r="G30" s="147"/>
    </row>
    <row r="31" spans="1:7" ht="15" x14ac:dyDescent="0.25">
      <c r="A31" s="205" t="s">
        <v>47</v>
      </c>
      <c r="B31" s="206"/>
      <c r="C31" s="206"/>
      <c r="D31" s="206"/>
      <c r="E31" s="206"/>
      <c r="F31" s="206"/>
      <c r="G31" s="207"/>
    </row>
    <row r="32" spans="1:7" ht="13.9" customHeight="1" x14ac:dyDescent="0.25">
      <c r="A32" s="10">
        <v>8</v>
      </c>
      <c r="B32" s="204" t="s">
        <v>48</v>
      </c>
      <c r="C32" s="204"/>
      <c r="D32" s="204"/>
      <c r="E32" s="204"/>
      <c r="F32" s="204"/>
      <c r="G32" s="78">
        <f>'5.Licensing Tools Hosting Costs'!M28</f>
        <v>0</v>
      </c>
    </row>
    <row r="33" spans="1:7" ht="13.9" customHeight="1" x14ac:dyDescent="0.25">
      <c r="A33" s="10">
        <v>9</v>
      </c>
      <c r="B33" s="204" t="s">
        <v>49</v>
      </c>
      <c r="C33" s="204"/>
      <c r="D33" s="204"/>
      <c r="E33" s="204"/>
      <c r="F33" s="204"/>
      <c r="G33" s="78">
        <f>'5.Licensing Tools Hosting Costs'!M49</f>
        <v>0</v>
      </c>
    </row>
    <row r="34" spans="1:7" ht="13.9" customHeight="1" x14ac:dyDescent="0.25">
      <c r="A34" s="9">
        <v>10</v>
      </c>
      <c r="B34" s="204" t="s">
        <v>50</v>
      </c>
      <c r="C34" s="204"/>
      <c r="D34" s="204"/>
      <c r="E34" s="204"/>
      <c r="F34" s="204"/>
      <c r="G34" s="77">
        <f>'6. Maintenance &amp; Operations'!H9</f>
        <v>0</v>
      </c>
    </row>
    <row r="35" spans="1:7" x14ac:dyDescent="0.25">
      <c r="A35" s="9"/>
      <c r="B35" s="193"/>
      <c r="C35" s="139"/>
      <c r="D35" s="139"/>
      <c r="E35" s="139"/>
      <c r="F35" s="141"/>
      <c r="G35" s="140"/>
    </row>
    <row r="36" spans="1:7" ht="15" x14ac:dyDescent="0.25">
      <c r="A36" s="152"/>
      <c r="B36" s="221" t="s">
        <v>51</v>
      </c>
      <c r="C36" s="221"/>
      <c r="D36" s="221"/>
      <c r="E36" s="221"/>
      <c r="F36" s="221"/>
      <c r="G36" s="142">
        <f>SUM(G32:G34)</f>
        <v>0</v>
      </c>
    </row>
    <row r="37" spans="1:7" x14ac:dyDescent="0.25">
      <c r="A37" s="153"/>
      <c r="B37" s="146"/>
      <c r="C37" s="146"/>
      <c r="D37" s="146"/>
      <c r="E37" s="146"/>
      <c r="F37" s="146"/>
      <c r="G37" s="148"/>
    </row>
    <row r="38" spans="1:7" ht="48.75" customHeight="1" thickTop="1" thickBot="1" x14ac:dyDescent="0.3">
      <c r="A38" s="214" t="s">
        <v>52</v>
      </c>
      <c r="B38" s="215"/>
      <c r="C38" s="215"/>
      <c r="D38" s="215"/>
      <c r="E38" s="215"/>
      <c r="F38" s="216"/>
      <c r="G38" s="144">
        <f>G15+G22+G29+G36</f>
        <v>0</v>
      </c>
    </row>
    <row r="39" spans="1:7" ht="48.75" customHeight="1" thickBot="1" x14ac:dyDescent="0.3">
      <c r="A39" s="214" t="s">
        <v>53</v>
      </c>
      <c r="B39" s="215"/>
      <c r="C39" s="215"/>
      <c r="D39" s="215"/>
      <c r="E39" s="215"/>
      <c r="F39" s="216"/>
      <c r="G39" s="144">
        <f>G15+G29+G36-G26-G33</f>
        <v>0</v>
      </c>
    </row>
  </sheetData>
  <mergeCells count="30">
    <mergeCell ref="A39:F39"/>
    <mergeCell ref="B6:F6"/>
    <mergeCell ref="A5:G5"/>
    <mergeCell ref="A24:G24"/>
    <mergeCell ref="B11:F11"/>
    <mergeCell ref="B13:F13"/>
    <mergeCell ref="B14:F14"/>
    <mergeCell ref="B15:F15"/>
    <mergeCell ref="B36:F36"/>
    <mergeCell ref="A31:G31"/>
    <mergeCell ref="B32:F32"/>
    <mergeCell ref="B34:F34"/>
    <mergeCell ref="A38:F38"/>
    <mergeCell ref="B26:F26"/>
    <mergeCell ref="B33:F33"/>
    <mergeCell ref="B25:F25"/>
    <mergeCell ref="A1:G1"/>
    <mergeCell ref="C3:G3"/>
    <mergeCell ref="B4:F4"/>
    <mergeCell ref="B10:F10"/>
    <mergeCell ref="B7:F7"/>
    <mergeCell ref="B9:F9"/>
    <mergeCell ref="B8:F8"/>
    <mergeCell ref="B29:F29"/>
    <mergeCell ref="B27:F27"/>
    <mergeCell ref="A17:G17"/>
    <mergeCell ref="B18:F18"/>
    <mergeCell ref="B19:F19"/>
    <mergeCell ref="B20:F20"/>
    <mergeCell ref="B22:F22"/>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5A871-D2E6-4830-89D9-755DD88EDF64}">
  <dimension ref="A1:I31"/>
  <sheetViews>
    <sheetView showGridLines="0" showRuler="0" zoomScaleNormal="100" workbookViewId="0">
      <selection activeCell="I12" sqref="I12"/>
    </sheetView>
  </sheetViews>
  <sheetFormatPr defaultColWidth="9.140625" defaultRowHeight="12.75" x14ac:dyDescent="0.2"/>
  <cols>
    <col min="1" max="1" width="2.42578125" style="121" customWidth="1"/>
    <col min="2" max="2" width="38.5703125" style="121" customWidth="1"/>
    <col min="3" max="3" width="40.42578125" style="121" bestFit="1" customWidth="1"/>
    <col min="4" max="5" width="24.42578125" style="121" customWidth="1"/>
    <col min="6" max="7" width="18" style="121" customWidth="1"/>
    <col min="8" max="8" width="11.5703125" style="121" customWidth="1"/>
    <col min="9" max="9" width="14.5703125" style="121" customWidth="1"/>
    <col min="10" max="10" width="2.5703125" style="121" customWidth="1"/>
    <col min="11" max="16384" width="9.140625" style="121"/>
  </cols>
  <sheetData>
    <row r="1" spans="1:9" ht="13.5" thickBot="1" x14ac:dyDescent="0.25">
      <c r="A1" s="118"/>
      <c r="B1" s="118"/>
      <c r="C1" s="118"/>
      <c r="D1" s="118"/>
      <c r="E1" s="118"/>
      <c r="F1" s="118"/>
      <c r="G1" s="118"/>
    </row>
    <row r="2" spans="1:9" ht="23.25" x14ac:dyDescent="0.2">
      <c r="A2" s="118"/>
      <c r="B2" s="167" t="s">
        <v>54</v>
      </c>
      <c r="C2" s="168" t="s">
        <v>55</v>
      </c>
      <c r="D2" s="122"/>
      <c r="E2" s="122"/>
      <c r="F2" s="122"/>
      <c r="G2" s="122"/>
    </row>
    <row r="3" spans="1:9" ht="60" customHeight="1" thickBot="1" x14ac:dyDescent="0.25">
      <c r="A3" s="118"/>
      <c r="B3" s="169" t="s">
        <v>24</v>
      </c>
      <c r="C3" s="222" t="s">
        <v>56</v>
      </c>
      <c r="D3" s="223"/>
      <c r="E3" s="223"/>
      <c r="F3" s="223"/>
      <c r="G3" s="122"/>
    </row>
    <row r="4" spans="1:9" ht="13.5" thickBot="1" x14ac:dyDescent="0.25">
      <c r="A4" s="118"/>
      <c r="B4" s="118"/>
      <c r="C4" s="118"/>
      <c r="D4" s="118"/>
      <c r="E4" s="118"/>
      <c r="F4" s="118"/>
      <c r="G4" s="118"/>
    </row>
    <row r="5" spans="1:9" ht="13.5" thickBot="1" x14ac:dyDescent="0.25">
      <c r="A5" s="118"/>
      <c r="B5" s="170" t="s">
        <v>57</v>
      </c>
      <c r="C5" s="171"/>
      <c r="D5" s="171" t="s">
        <v>58</v>
      </c>
      <c r="E5" s="171"/>
      <c r="F5" s="172"/>
      <c r="G5" s="118"/>
    </row>
    <row r="6" spans="1:9" ht="63.6" customHeight="1" thickBot="1" x14ac:dyDescent="0.25">
      <c r="A6" s="118"/>
      <c r="B6" s="173" t="s">
        <v>59</v>
      </c>
      <c r="C6" s="174" t="s">
        <v>60</v>
      </c>
      <c r="D6" s="175" t="s">
        <v>61</v>
      </c>
      <c r="E6" s="175" t="s">
        <v>62</v>
      </c>
      <c r="F6" s="176" t="s">
        <v>63</v>
      </c>
      <c r="G6" s="118"/>
      <c r="I6" s="131"/>
    </row>
    <row r="7" spans="1:9" ht="14.1" customHeight="1" x14ac:dyDescent="0.2">
      <c r="A7" s="118"/>
      <c r="B7" s="180" t="s">
        <v>64</v>
      </c>
      <c r="C7" s="192"/>
      <c r="D7" s="177"/>
      <c r="E7" s="178"/>
      <c r="F7" s="179">
        <f>IF(OR(D7="",E7=""),0,ROUND(DAYS360(D7,E7,FALSE)/30,0))</f>
        <v>0</v>
      </c>
      <c r="G7" s="118"/>
    </row>
    <row r="8" spans="1:9" x14ac:dyDescent="0.2">
      <c r="A8" s="118"/>
      <c r="B8" s="180" t="s">
        <v>65</v>
      </c>
      <c r="C8" s="181" t="s">
        <v>6</v>
      </c>
      <c r="D8" s="178"/>
      <c r="E8" s="178"/>
      <c r="F8" s="182">
        <f t="shared" ref="F8:F10" si="0">IF(OR(D8="",E8=""),0,ROUND(DAYS360(D8,E8,FALSE)/30,0))</f>
        <v>0</v>
      </c>
      <c r="G8" s="118"/>
    </row>
    <row r="9" spans="1:9" x14ac:dyDescent="0.2">
      <c r="A9" s="118"/>
      <c r="B9" s="180" t="s">
        <v>66</v>
      </c>
      <c r="C9" s="181"/>
      <c r="D9" s="178"/>
      <c r="E9" s="178"/>
      <c r="F9" s="182">
        <f t="shared" si="0"/>
        <v>0</v>
      </c>
      <c r="G9" s="118"/>
    </row>
    <row r="10" spans="1:9" x14ac:dyDescent="0.2">
      <c r="A10" s="118"/>
      <c r="B10" s="180" t="s">
        <v>67</v>
      </c>
      <c r="C10" s="181"/>
      <c r="D10" s="178"/>
      <c r="E10" s="178"/>
      <c r="F10" s="182">
        <f t="shared" si="0"/>
        <v>0</v>
      </c>
      <c r="G10" s="118"/>
    </row>
    <row r="11" spans="1:9" x14ac:dyDescent="0.2">
      <c r="A11" s="118"/>
      <c r="B11" s="118"/>
      <c r="C11" s="118"/>
      <c r="D11" s="183"/>
      <c r="E11" s="118"/>
      <c r="F11" s="183"/>
      <c r="G11" s="118"/>
      <c r="H11" s="184"/>
    </row>
    <row r="12" spans="1:9" x14ac:dyDescent="0.2">
      <c r="A12" s="118"/>
      <c r="B12" s="118"/>
      <c r="C12" s="185" t="s">
        <v>68</v>
      </c>
      <c r="D12" s="183"/>
      <c r="E12" s="186"/>
      <c r="F12" s="183"/>
      <c r="G12" s="118"/>
      <c r="H12" s="184"/>
    </row>
    <row r="13" spans="1:9" x14ac:dyDescent="0.2">
      <c r="A13" s="118"/>
      <c r="B13" s="187"/>
      <c r="C13" s="188" t="s">
        <v>69</v>
      </c>
      <c r="D13" s="189" t="str">
        <f>IF(E13&lt;=0,"",IF(E13&lt;&gt;24,"CHECK DURATION","OK"))</f>
        <v/>
      </c>
      <c r="E13" s="189">
        <f>ROUND(DAYS360(D7,MAX(E7:E10),FALSE)/30,0)</f>
        <v>0</v>
      </c>
      <c r="F13" s="190" t="s">
        <v>70</v>
      </c>
      <c r="G13" s="118"/>
    </row>
    <row r="14" spans="1:9" x14ac:dyDescent="0.2">
      <c r="A14" s="118"/>
      <c r="B14" s="191"/>
      <c r="C14" s="118"/>
      <c r="D14" s="183"/>
      <c r="E14" s="183"/>
      <c r="F14" s="118"/>
      <c r="G14" s="118"/>
    </row>
    <row r="15" spans="1:9" x14ac:dyDescent="0.2">
      <c r="A15" s="118"/>
      <c r="B15" s="118"/>
      <c r="C15" s="118"/>
      <c r="D15" s="118"/>
      <c r="E15" s="183"/>
      <c r="F15" s="183"/>
      <c r="G15" s="118"/>
    </row>
    <row r="16" spans="1:9" x14ac:dyDescent="0.2">
      <c r="A16" s="118"/>
      <c r="B16" s="118"/>
      <c r="C16" s="118"/>
      <c r="D16" s="118"/>
      <c r="E16" s="118"/>
      <c r="F16" s="118"/>
      <c r="G16" s="118"/>
    </row>
    <row r="17" spans="1:7" x14ac:dyDescent="0.2">
      <c r="A17" s="118"/>
      <c r="B17" s="118"/>
      <c r="C17" s="118"/>
      <c r="D17" s="118"/>
      <c r="E17" s="118"/>
      <c r="F17" s="118"/>
      <c r="G17" s="118"/>
    </row>
    <row r="18" spans="1:7" x14ac:dyDescent="0.2">
      <c r="A18" s="118"/>
      <c r="B18" s="118"/>
      <c r="C18" s="118"/>
      <c r="D18" s="118"/>
      <c r="E18" s="118"/>
      <c r="F18" s="118"/>
      <c r="G18" s="118"/>
    </row>
    <row r="19" spans="1:7" x14ac:dyDescent="0.2">
      <c r="A19" s="118"/>
      <c r="B19" s="118"/>
      <c r="C19" s="118"/>
      <c r="D19" s="118"/>
      <c r="E19" s="118"/>
      <c r="F19" s="118"/>
      <c r="G19" s="118"/>
    </row>
    <row r="20" spans="1:7" x14ac:dyDescent="0.2">
      <c r="A20" s="118"/>
      <c r="B20" s="118"/>
      <c r="C20" s="118"/>
      <c r="D20" s="118"/>
      <c r="E20" s="118"/>
      <c r="F20" s="118"/>
      <c r="G20" s="118"/>
    </row>
    <row r="21" spans="1:7" x14ac:dyDescent="0.2">
      <c r="A21" s="118"/>
      <c r="B21" s="118"/>
      <c r="C21" s="118"/>
      <c r="D21" s="118"/>
      <c r="E21" s="118"/>
      <c r="F21" s="118"/>
      <c r="G21" s="118"/>
    </row>
    <row r="22" spans="1:7" x14ac:dyDescent="0.2">
      <c r="A22" s="118"/>
      <c r="B22" s="118"/>
      <c r="C22" s="118"/>
      <c r="D22" s="118"/>
      <c r="E22" s="118"/>
      <c r="F22" s="118"/>
      <c r="G22" s="118"/>
    </row>
    <row r="23" spans="1:7" x14ac:dyDescent="0.2">
      <c r="A23" s="118"/>
      <c r="B23" s="118"/>
      <c r="C23" s="118"/>
      <c r="D23" s="118"/>
      <c r="E23" s="118"/>
      <c r="F23" s="118"/>
      <c r="G23" s="118"/>
    </row>
    <row r="24" spans="1:7" x14ac:dyDescent="0.2">
      <c r="A24" s="118"/>
      <c r="B24" s="118"/>
      <c r="C24" s="118"/>
      <c r="D24" s="118"/>
      <c r="E24" s="118"/>
      <c r="F24" s="118"/>
      <c r="G24" s="118"/>
    </row>
    <row r="25" spans="1:7" x14ac:dyDescent="0.2">
      <c r="A25" s="118"/>
      <c r="B25" s="118"/>
      <c r="C25" s="118"/>
      <c r="D25" s="118"/>
      <c r="E25" s="118"/>
      <c r="F25" s="118"/>
      <c r="G25" s="118"/>
    </row>
    <row r="26" spans="1:7" x14ac:dyDescent="0.2">
      <c r="A26" s="118"/>
      <c r="B26" s="118"/>
      <c r="C26" s="118"/>
      <c r="D26" s="118"/>
      <c r="E26" s="118"/>
      <c r="F26" s="118"/>
      <c r="G26" s="118"/>
    </row>
    <row r="27" spans="1:7" x14ac:dyDescent="0.2">
      <c r="A27" s="118"/>
      <c r="B27" s="118"/>
      <c r="C27" s="118"/>
      <c r="D27" s="118"/>
      <c r="E27" s="118"/>
      <c r="F27" s="118"/>
      <c r="G27" s="118"/>
    </row>
    <row r="28" spans="1:7" x14ac:dyDescent="0.2">
      <c r="A28" s="118"/>
      <c r="B28" s="118"/>
      <c r="C28" s="118"/>
      <c r="D28" s="118"/>
      <c r="E28" s="118"/>
      <c r="F28" s="118"/>
      <c r="G28" s="118"/>
    </row>
    <row r="29" spans="1:7" x14ac:dyDescent="0.2">
      <c r="A29" s="118"/>
      <c r="B29" s="118"/>
      <c r="C29" s="118"/>
      <c r="D29" s="118"/>
      <c r="E29" s="118"/>
      <c r="F29" s="118"/>
      <c r="G29" s="118"/>
    </row>
    <row r="30" spans="1:7" x14ac:dyDescent="0.2">
      <c r="A30" s="118"/>
      <c r="B30" s="118"/>
      <c r="C30" s="118"/>
      <c r="D30" s="118"/>
      <c r="E30" s="118"/>
      <c r="F30" s="118"/>
      <c r="G30" s="118"/>
    </row>
    <row r="31" spans="1:7" x14ac:dyDescent="0.2">
      <c r="A31" s="118"/>
      <c r="B31" s="118"/>
      <c r="C31" s="118"/>
      <c r="D31" s="118"/>
      <c r="E31" s="118"/>
      <c r="F31" s="118"/>
      <c r="G31" s="118"/>
    </row>
  </sheetData>
  <mergeCells count="1">
    <mergeCell ref="C3:F3"/>
  </mergeCells>
  <conditionalFormatting sqref="E13:E14 F15">
    <cfRule type="cellIs" dxfId="5" priority="3" operator="lessThan">
      <formula>0</formula>
    </cfRule>
    <cfRule type="cellIs" dxfId="4" priority="4" operator="equal">
      <formula>0</formula>
    </cfRule>
  </conditionalFormatting>
  <conditionalFormatting sqref="F7:F10">
    <cfRule type="cellIs" dxfId="3" priority="1" operator="lessThan">
      <formula>0</formula>
    </cfRule>
    <cfRule type="cellIs" dxfId="2" priority="2" operator="equal">
      <formula>0</formula>
    </cfRule>
  </conditionalFormatting>
  <conditionalFormatting sqref="F13 D13:D14 E15">
    <cfRule type="containsText" dxfId="1" priority="5" operator="containsText" text="OK">
      <formula>NOT(ISERROR(SEARCH("OK",D13)))</formula>
    </cfRule>
    <cfRule type="containsText" dxfId="0" priority="6" operator="containsText" text="CHECK DURATION">
      <formula>NOT(ISERROR(SEARCH("CHECK DURATION",D13)))</formula>
    </cfRule>
  </conditionalFormatting>
  <dataValidations disablePrompts="1" count="1">
    <dataValidation type="date" allowBlank="1" showInputMessage="1" showErrorMessage="1" sqref="D7:D10" xr:uid="{55072A5B-EBEA-4006-B0E9-01D406EFA47D}">
      <formula1>44197</formula1>
      <formula2>47848</formula2>
    </dataValidation>
  </dataValidations>
  <printOptions horizontalCentered="1" verticalCentered="1"/>
  <pageMargins left="0.25" right="0.25" top="0.5" bottom="0.5" header="0.3" footer="0.3"/>
  <pageSetup paperSize="3" orientation="landscape" r:id="rId1"/>
  <headerFooter>
    <oddHeader xml:space="preserve">&amp;LState of California
State Water Resources Control Board </oddHeader>
    <oddFooter>&amp;L&amp;A&amp;RPage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C0471-BE25-4252-AC4B-FFD0597186FE}">
  <dimension ref="A1:AG60"/>
  <sheetViews>
    <sheetView topLeftCell="B1" zoomScaleNormal="100" workbookViewId="0">
      <selection activeCell="H27" sqref="H27"/>
    </sheetView>
  </sheetViews>
  <sheetFormatPr defaultColWidth="9.140625" defaultRowHeight="14.25" x14ac:dyDescent="0.25"/>
  <cols>
    <col min="1" max="1" width="9.42578125" style="1" bestFit="1" customWidth="1"/>
    <col min="2" max="2" width="49.5703125" style="2" customWidth="1"/>
    <col min="3" max="3" width="24.140625" style="2" customWidth="1"/>
    <col min="4" max="4" width="30.28515625" style="2" bestFit="1" customWidth="1"/>
    <col min="5" max="9" width="19.5703125" style="2" customWidth="1"/>
    <col min="10" max="10" width="15.28515625" style="2" customWidth="1"/>
    <col min="11" max="11" width="18.7109375" style="2" customWidth="1"/>
    <col min="12" max="32" width="9.140625" style="1"/>
    <col min="33" max="33" width="13" style="14" customWidth="1"/>
    <col min="34" max="34" width="15.7109375" style="1" customWidth="1"/>
    <col min="35" max="16384" width="9.140625" style="1"/>
  </cols>
  <sheetData>
    <row r="1" spans="1:11" ht="15" thickBot="1" x14ac:dyDescent="0.3"/>
    <row r="2" spans="1:11" ht="20.25" x14ac:dyDescent="0.25">
      <c r="A2" s="13"/>
      <c r="B2" s="231" t="s">
        <v>71</v>
      </c>
      <c r="C2" s="231"/>
      <c r="D2" s="231"/>
      <c r="E2" s="231"/>
      <c r="F2" s="231"/>
      <c r="G2" s="231"/>
      <c r="H2" s="231"/>
      <c r="I2" s="231"/>
      <c r="J2" s="231"/>
      <c r="K2" s="232"/>
    </row>
    <row r="3" spans="1:11" ht="15" x14ac:dyDescent="0.25">
      <c r="A3" s="12"/>
      <c r="B3" s="15" t="s">
        <v>23</v>
      </c>
      <c r="C3" s="233" t="s">
        <v>24</v>
      </c>
      <c r="D3" s="234"/>
      <c r="E3" s="234"/>
      <c r="F3" s="234"/>
      <c r="G3" s="234"/>
      <c r="H3" s="234"/>
      <c r="I3" s="234"/>
      <c r="J3" s="234"/>
      <c r="K3" s="235"/>
    </row>
    <row r="4" spans="1:11" ht="45" customHeight="1" x14ac:dyDescent="0.25">
      <c r="A4" s="12"/>
      <c r="B4" s="16"/>
      <c r="C4" s="226" t="s">
        <v>72</v>
      </c>
      <c r="D4" s="227"/>
      <c r="E4" s="227"/>
      <c r="F4" s="227"/>
      <c r="G4" s="227"/>
      <c r="H4" s="227"/>
      <c r="I4" s="227"/>
      <c r="J4" s="227"/>
      <c r="K4" s="228"/>
    </row>
    <row r="5" spans="1:11" ht="15" x14ac:dyDescent="0.25">
      <c r="A5" s="236" t="s">
        <v>73</v>
      </c>
      <c r="B5" s="238" t="s">
        <v>74</v>
      </c>
      <c r="C5" s="238" t="s">
        <v>75</v>
      </c>
      <c r="D5" s="238" t="s">
        <v>76</v>
      </c>
      <c r="E5" s="195" t="s">
        <v>64</v>
      </c>
      <c r="F5" s="195" t="s">
        <v>65</v>
      </c>
      <c r="G5" s="195" t="s">
        <v>66</v>
      </c>
      <c r="H5" s="195" t="s">
        <v>67</v>
      </c>
      <c r="I5" s="229" t="s">
        <v>77</v>
      </c>
      <c r="J5" s="16" t="s">
        <v>78</v>
      </c>
      <c r="K5" s="240" t="s">
        <v>79</v>
      </c>
    </row>
    <row r="6" spans="1:11" ht="15" x14ac:dyDescent="0.25">
      <c r="A6" s="237"/>
      <c r="B6" s="239"/>
      <c r="C6" s="239"/>
      <c r="D6" s="239"/>
      <c r="E6" s="196" t="s">
        <v>74</v>
      </c>
      <c r="F6" s="196" t="s">
        <v>74</v>
      </c>
      <c r="G6" s="196" t="s">
        <v>74</v>
      </c>
      <c r="H6" s="196" t="s">
        <v>74</v>
      </c>
      <c r="I6" s="230"/>
      <c r="J6" s="17">
        <v>0.15</v>
      </c>
      <c r="K6" s="241"/>
    </row>
    <row r="7" spans="1:11" ht="15" x14ac:dyDescent="0.25">
      <c r="A7" s="52">
        <v>1</v>
      </c>
      <c r="B7" s="161" t="s">
        <v>80</v>
      </c>
      <c r="C7" s="18" t="s">
        <v>81</v>
      </c>
      <c r="D7" s="19"/>
      <c r="E7" s="71">
        <f>SUM(E8:E11)</f>
        <v>0</v>
      </c>
      <c r="F7" s="71">
        <f t="shared" ref="F7:H7" si="0">SUM(F8:F11)</f>
        <v>0</v>
      </c>
      <c r="G7" s="71">
        <f t="shared" si="0"/>
        <v>0</v>
      </c>
      <c r="H7" s="71">
        <f t="shared" si="0"/>
        <v>0</v>
      </c>
      <c r="I7" s="71">
        <f t="shared" ref="I7:I38" si="1">SUM(E7:H7)</f>
        <v>0</v>
      </c>
      <c r="J7" s="58">
        <f>$J$6*I7</f>
        <v>0</v>
      </c>
      <c r="K7" s="57">
        <f>SUM(I7-J7)</f>
        <v>0</v>
      </c>
    </row>
    <row r="8" spans="1:11" ht="15" x14ac:dyDescent="0.25">
      <c r="A8" s="53">
        <v>1.1000000000000001</v>
      </c>
      <c r="B8" s="54" t="s">
        <v>82</v>
      </c>
      <c r="C8" s="55"/>
      <c r="D8" s="55" t="s">
        <v>83</v>
      </c>
      <c r="E8" s="75"/>
      <c r="F8" s="75"/>
      <c r="G8" s="75"/>
      <c r="H8" s="75"/>
      <c r="I8" s="75">
        <f t="shared" si="1"/>
        <v>0</v>
      </c>
      <c r="J8" s="20">
        <f t="shared" ref="J8:J59" si="2">$J$6*I8</f>
        <v>0</v>
      </c>
      <c r="K8" s="21">
        <f t="shared" ref="K8:K59" si="3">SUM(I8-J8)</f>
        <v>0</v>
      </c>
    </row>
    <row r="9" spans="1:11" ht="15" x14ac:dyDescent="0.25">
      <c r="A9" s="53">
        <v>1.2</v>
      </c>
      <c r="B9" s="54" t="s">
        <v>84</v>
      </c>
      <c r="C9" s="55"/>
      <c r="D9" s="55" t="s">
        <v>83</v>
      </c>
      <c r="E9" s="75"/>
      <c r="F9" s="75"/>
      <c r="G9" s="75"/>
      <c r="H9" s="75"/>
      <c r="I9" s="75">
        <f t="shared" si="1"/>
        <v>0</v>
      </c>
      <c r="J9" s="20">
        <f t="shared" si="2"/>
        <v>0</v>
      </c>
      <c r="K9" s="21">
        <f t="shared" si="3"/>
        <v>0</v>
      </c>
    </row>
    <row r="10" spans="1:11" ht="15" x14ac:dyDescent="0.25">
      <c r="A10" s="53">
        <v>1.3</v>
      </c>
      <c r="B10" s="54" t="s">
        <v>85</v>
      </c>
      <c r="C10" s="55"/>
      <c r="D10" s="55" t="s">
        <v>86</v>
      </c>
      <c r="E10" s="75"/>
      <c r="F10" s="75"/>
      <c r="G10" s="75"/>
      <c r="H10" s="75"/>
      <c r="I10" s="75">
        <f t="shared" si="1"/>
        <v>0</v>
      </c>
      <c r="J10" s="20">
        <f t="shared" si="2"/>
        <v>0</v>
      </c>
      <c r="K10" s="21">
        <f t="shared" si="3"/>
        <v>0</v>
      </c>
    </row>
    <row r="11" spans="1:11" ht="15" x14ac:dyDescent="0.25">
      <c r="A11" s="53">
        <v>1.4</v>
      </c>
      <c r="B11" s="54" t="s">
        <v>87</v>
      </c>
      <c r="C11" s="55"/>
      <c r="D11" s="55" t="s">
        <v>83</v>
      </c>
      <c r="E11" s="75"/>
      <c r="F11" s="75"/>
      <c r="G11" s="75"/>
      <c r="H11" s="75"/>
      <c r="I11" s="75">
        <f t="shared" si="1"/>
        <v>0</v>
      </c>
      <c r="J11" s="20">
        <f t="shared" si="2"/>
        <v>0</v>
      </c>
      <c r="K11" s="21">
        <f t="shared" si="3"/>
        <v>0</v>
      </c>
    </row>
    <row r="12" spans="1:11" ht="15" x14ac:dyDescent="0.25">
      <c r="A12" s="52">
        <v>2</v>
      </c>
      <c r="B12" s="161" t="s">
        <v>88</v>
      </c>
      <c r="C12" s="18" t="s">
        <v>89</v>
      </c>
      <c r="D12" s="19"/>
      <c r="E12" s="71">
        <f>SUM(E13:E17)</f>
        <v>0</v>
      </c>
      <c r="F12" s="71">
        <f t="shared" ref="F12:H12" si="4">SUM(F13:F17)</f>
        <v>0</v>
      </c>
      <c r="G12" s="71">
        <f t="shared" si="4"/>
        <v>0</v>
      </c>
      <c r="H12" s="71">
        <f t="shared" si="4"/>
        <v>0</v>
      </c>
      <c r="I12" s="71">
        <f t="shared" si="1"/>
        <v>0</v>
      </c>
      <c r="J12" s="58">
        <f t="shared" si="2"/>
        <v>0</v>
      </c>
      <c r="K12" s="57">
        <f t="shared" si="3"/>
        <v>0</v>
      </c>
    </row>
    <row r="13" spans="1:11" ht="15" x14ac:dyDescent="0.25">
      <c r="A13" s="53">
        <v>2.1</v>
      </c>
      <c r="B13" s="54" t="s">
        <v>90</v>
      </c>
      <c r="C13" s="55"/>
      <c r="D13" s="55" t="s">
        <v>83</v>
      </c>
      <c r="E13" s="75"/>
      <c r="F13" s="75"/>
      <c r="G13" s="75"/>
      <c r="H13" s="75"/>
      <c r="I13" s="75">
        <f t="shared" si="1"/>
        <v>0</v>
      </c>
      <c r="J13" s="20">
        <f t="shared" si="2"/>
        <v>0</v>
      </c>
      <c r="K13" s="21">
        <f t="shared" si="3"/>
        <v>0</v>
      </c>
    </row>
    <row r="14" spans="1:11" ht="15" x14ac:dyDescent="0.25">
      <c r="A14" s="53">
        <v>2.2000000000000002</v>
      </c>
      <c r="B14" s="54" t="s">
        <v>91</v>
      </c>
      <c r="C14" s="55"/>
      <c r="D14" s="55" t="s">
        <v>83</v>
      </c>
      <c r="E14" s="75"/>
      <c r="F14" s="75"/>
      <c r="G14" s="75"/>
      <c r="H14" s="75"/>
      <c r="I14" s="75">
        <f t="shared" si="1"/>
        <v>0</v>
      </c>
      <c r="J14" s="20">
        <f t="shared" si="2"/>
        <v>0</v>
      </c>
      <c r="K14" s="21">
        <f t="shared" si="3"/>
        <v>0</v>
      </c>
    </row>
    <row r="15" spans="1:11" ht="15" x14ac:dyDescent="0.25">
      <c r="A15" s="53">
        <v>2.2999999999999998</v>
      </c>
      <c r="B15" s="54" t="s">
        <v>92</v>
      </c>
      <c r="C15" s="55"/>
      <c r="D15" s="55" t="s">
        <v>83</v>
      </c>
      <c r="E15" s="75"/>
      <c r="F15" s="75"/>
      <c r="G15" s="75"/>
      <c r="H15" s="75"/>
      <c r="I15" s="75">
        <f t="shared" ref="I15" si="5">SUM(E15:H15)</f>
        <v>0</v>
      </c>
      <c r="J15" s="20">
        <f t="shared" ref="J15" si="6">$J$6*I15</f>
        <v>0</v>
      </c>
      <c r="K15" s="21">
        <f t="shared" ref="K15" si="7">SUM(I15-J15)</f>
        <v>0</v>
      </c>
    </row>
    <row r="16" spans="1:11" ht="15" x14ac:dyDescent="0.25">
      <c r="A16" s="53">
        <v>2.4</v>
      </c>
      <c r="B16" s="54" t="s">
        <v>93</v>
      </c>
      <c r="C16" s="55"/>
      <c r="D16" s="55" t="s">
        <v>83</v>
      </c>
      <c r="E16" s="75"/>
      <c r="F16" s="75"/>
      <c r="G16" s="75"/>
      <c r="H16" s="75"/>
      <c r="I16" s="75">
        <f t="shared" si="1"/>
        <v>0</v>
      </c>
      <c r="J16" s="20">
        <f t="shared" si="2"/>
        <v>0</v>
      </c>
      <c r="K16" s="21">
        <f t="shared" si="3"/>
        <v>0</v>
      </c>
    </row>
    <row r="17" spans="1:13" ht="15" x14ac:dyDescent="0.25">
      <c r="A17" s="53">
        <v>2.5</v>
      </c>
      <c r="B17" s="54" t="s">
        <v>94</v>
      </c>
      <c r="C17" s="55"/>
      <c r="D17" s="55" t="s">
        <v>95</v>
      </c>
      <c r="E17" s="75"/>
      <c r="F17" s="75"/>
      <c r="G17" s="75"/>
      <c r="H17" s="75"/>
      <c r="I17" s="75">
        <f t="shared" si="1"/>
        <v>0</v>
      </c>
      <c r="J17" s="20">
        <f t="shared" si="2"/>
        <v>0</v>
      </c>
      <c r="K17" s="21">
        <f t="shared" si="3"/>
        <v>0</v>
      </c>
    </row>
    <row r="18" spans="1:13" ht="15" x14ac:dyDescent="0.25">
      <c r="A18" s="52">
        <v>3</v>
      </c>
      <c r="B18" s="161" t="s">
        <v>96</v>
      </c>
      <c r="C18" s="18" t="s">
        <v>97</v>
      </c>
      <c r="D18" s="19"/>
      <c r="E18" s="71">
        <f>SUM(E19:E20)</f>
        <v>0</v>
      </c>
      <c r="F18" s="71">
        <f t="shared" ref="F18:H18" si="8">SUM(F19:F20)</f>
        <v>0</v>
      </c>
      <c r="G18" s="71">
        <f t="shared" si="8"/>
        <v>0</v>
      </c>
      <c r="H18" s="71">
        <f t="shared" si="8"/>
        <v>0</v>
      </c>
      <c r="I18" s="71">
        <f t="shared" si="1"/>
        <v>0</v>
      </c>
      <c r="J18" s="58">
        <f t="shared" si="2"/>
        <v>0</v>
      </c>
      <c r="K18" s="57">
        <f t="shared" si="3"/>
        <v>0</v>
      </c>
    </row>
    <row r="19" spans="1:13" ht="15" x14ac:dyDescent="0.25">
      <c r="A19" s="56">
        <v>3.1</v>
      </c>
      <c r="B19" s="54" t="s">
        <v>98</v>
      </c>
      <c r="C19" s="55"/>
      <c r="D19" s="55" t="s">
        <v>83</v>
      </c>
      <c r="E19" s="75"/>
      <c r="F19" s="75"/>
      <c r="G19" s="75"/>
      <c r="H19" s="75"/>
      <c r="I19" s="75">
        <f t="shared" si="1"/>
        <v>0</v>
      </c>
      <c r="J19" s="20">
        <f t="shared" si="2"/>
        <v>0</v>
      </c>
      <c r="K19" s="21">
        <f t="shared" si="3"/>
        <v>0</v>
      </c>
    </row>
    <row r="20" spans="1:13" ht="15" x14ac:dyDescent="0.25">
      <c r="A20" s="56">
        <v>3.2</v>
      </c>
      <c r="B20" s="54" t="s">
        <v>99</v>
      </c>
      <c r="C20" s="55"/>
      <c r="D20" s="55" t="s">
        <v>95</v>
      </c>
      <c r="E20" s="75"/>
      <c r="F20" s="75"/>
      <c r="G20" s="75"/>
      <c r="H20" s="75"/>
      <c r="I20" s="75">
        <f t="shared" si="1"/>
        <v>0</v>
      </c>
      <c r="J20" s="20">
        <f t="shared" si="2"/>
        <v>0</v>
      </c>
      <c r="K20" s="21">
        <f t="shared" si="3"/>
        <v>0</v>
      </c>
    </row>
    <row r="21" spans="1:13" ht="15" x14ac:dyDescent="0.25">
      <c r="A21" s="52">
        <v>4</v>
      </c>
      <c r="B21" s="161" t="s">
        <v>100</v>
      </c>
      <c r="C21" s="18" t="s">
        <v>101</v>
      </c>
      <c r="D21" s="19"/>
      <c r="E21" s="71">
        <f>SUM(E22:E23)</f>
        <v>0</v>
      </c>
      <c r="F21" s="71">
        <f t="shared" ref="F21:H21" si="9">SUM(F22:F23)</f>
        <v>0</v>
      </c>
      <c r="G21" s="71">
        <f t="shared" si="9"/>
        <v>0</v>
      </c>
      <c r="H21" s="71">
        <f t="shared" si="9"/>
        <v>0</v>
      </c>
      <c r="I21" s="71">
        <f t="shared" si="1"/>
        <v>0</v>
      </c>
      <c r="J21" s="58">
        <f t="shared" si="2"/>
        <v>0</v>
      </c>
      <c r="K21" s="57">
        <f t="shared" si="3"/>
        <v>0</v>
      </c>
    </row>
    <row r="22" spans="1:13" ht="15" x14ac:dyDescent="0.25">
      <c r="A22" s="56">
        <v>4.0999999999999996</v>
      </c>
      <c r="B22" s="54" t="s">
        <v>102</v>
      </c>
      <c r="C22" s="55"/>
      <c r="D22" s="55" t="s">
        <v>83</v>
      </c>
      <c r="E22" s="75"/>
      <c r="F22" s="75"/>
      <c r="G22" s="75"/>
      <c r="H22" s="75"/>
      <c r="I22" s="75">
        <f t="shared" si="1"/>
        <v>0</v>
      </c>
      <c r="J22" s="20">
        <f t="shared" si="2"/>
        <v>0</v>
      </c>
      <c r="K22" s="21">
        <f t="shared" si="3"/>
        <v>0</v>
      </c>
    </row>
    <row r="23" spans="1:13" ht="15" x14ac:dyDescent="0.25">
      <c r="A23" s="56">
        <v>4.2</v>
      </c>
      <c r="B23" s="54" t="s">
        <v>103</v>
      </c>
      <c r="C23" s="55"/>
      <c r="D23" s="55" t="s">
        <v>95</v>
      </c>
      <c r="E23" s="75"/>
      <c r="F23" s="75"/>
      <c r="G23" s="75"/>
      <c r="H23" s="75"/>
      <c r="I23" s="75">
        <f t="shared" si="1"/>
        <v>0</v>
      </c>
      <c r="J23" s="20">
        <f t="shared" si="2"/>
        <v>0</v>
      </c>
      <c r="K23" s="21">
        <f t="shared" si="3"/>
        <v>0</v>
      </c>
    </row>
    <row r="24" spans="1:13" ht="15" x14ac:dyDescent="0.25">
      <c r="A24" s="52">
        <v>5</v>
      </c>
      <c r="B24" s="161" t="s">
        <v>104</v>
      </c>
      <c r="C24" s="18" t="s">
        <v>105</v>
      </c>
      <c r="D24" s="19"/>
      <c r="E24" s="71">
        <f>SUM(E25:E28)</f>
        <v>0</v>
      </c>
      <c r="F24" s="71">
        <f t="shared" ref="F24:H24" si="10">SUM(F25:F28)</f>
        <v>0</v>
      </c>
      <c r="G24" s="71">
        <f t="shared" si="10"/>
        <v>0</v>
      </c>
      <c r="H24" s="71">
        <f t="shared" si="10"/>
        <v>0</v>
      </c>
      <c r="I24" s="71">
        <f t="shared" si="1"/>
        <v>0</v>
      </c>
      <c r="J24" s="58">
        <f t="shared" si="2"/>
        <v>0</v>
      </c>
      <c r="K24" s="57">
        <f t="shared" si="3"/>
        <v>0</v>
      </c>
    </row>
    <row r="25" spans="1:13" ht="15" x14ac:dyDescent="0.25">
      <c r="A25" s="56">
        <v>5.0999999999999996</v>
      </c>
      <c r="B25" s="54" t="s">
        <v>106</v>
      </c>
      <c r="C25" s="55"/>
      <c r="D25" s="55" t="s">
        <v>83</v>
      </c>
      <c r="E25" s="75"/>
      <c r="F25" s="75"/>
      <c r="G25" s="75"/>
      <c r="H25" s="75"/>
      <c r="I25" s="75">
        <f t="shared" si="1"/>
        <v>0</v>
      </c>
      <c r="J25" s="20">
        <f t="shared" si="2"/>
        <v>0</v>
      </c>
      <c r="K25" s="21">
        <f t="shared" si="3"/>
        <v>0</v>
      </c>
    </row>
    <row r="26" spans="1:13" ht="15" x14ac:dyDescent="0.25">
      <c r="A26" s="56">
        <v>5.2</v>
      </c>
      <c r="B26" s="54" t="s">
        <v>107</v>
      </c>
      <c r="C26" s="55"/>
      <c r="D26" s="55" t="s">
        <v>83</v>
      </c>
      <c r="E26" s="75"/>
      <c r="F26" s="75"/>
      <c r="G26" s="75"/>
      <c r="H26" s="75"/>
      <c r="I26" s="75">
        <f t="shared" si="1"/>
        <v>0</v>
      </c>
      <c r="J26" s="20">
        <f t="shared" si="2"/>
        <v>0</v>
      </c>
      <c r="K26" s="21">
        <f t="shared" si="3"/>
        <v>0</v>
      </c>
    </row>
    <row r="27" spans="1:13" ht="15" x14ac:dyDescent="0.25">
      <c r="A27" s="56">
        <v>5.3</v>
      </c>
      <c r="B27" s="54" t="s">
        <v>108</v>
      </c>
      <c r="C27" s="55"/>
      <c r="D27" s="55" t="s">
        <v>83</v>
      </c>
      <c r="E27" s="75"/>
      <c r="F27" s="75"/>
      <c r="G27" s="75"/>
      <c r="H27" s="75"/>
      <c r="I27" s="75">
        <f t="shared" si="1"/>
        <v>0</v>
      </c>
      <c r="J27" s="20">
        <f t="shared" si="2"/>
        <v>0</v>
      </c>
      <c r="K27" s="21">
        <f t="shared" si="3"/>
        <v>0</v>
      </c>
      <c r="M27" s="70"/>
    </row>
    <row r="28" spans="1:13" ht="15" x14ac:dyDescent="0.25">
      <c r="A28" s="56">
        <v>5.4</v>
      </c>
      <c r="B28" s="54" t="s">
        <v>109</v>
      </c>
      <c r="C28" s="55"/>
      <c r="D28" s="55" t="s">
        <v>95</v>
      </c>
      <c r="E28" s="75"/>
      <c r="F28" s="75"/>
      <c r="G28" s="75"/>
      <c r="H28" s="75"/>
      <c r="I28" s="75">
        <f t="shared" si="1"/>
        <v>0</v>
      </c>
      <c r="J28" s="20">
        <f t="shared" si="2"/>
        <v>0</v>
      </c>
      <c r="K28" s="21">
        <f t="shared" si="3"/>
        <v>0</v>
      </c>
    </row>
    <row r="29" spans="1:13" ht="30" x14ac:dyDescent="0.25">
      <c r="A29" s="52">
        <v>6</v>
      </c>
      <c r="B29" s="161" t="s">
        <v>110</v>
      </c>
      <c r="C29" s="18" t="s">
        <v>111</v>
      </c>
      <c r="D29" s="19"/>
      <c r="E29" s="71">
        <f>SUM(E30:E36)</f>
        <v>0</v>
      </c>
      <c r="F29" s="71">
        <f t="shared" ref="F29:H29" si="11">SUM(F30:F36)</f>
        <v>0</v>
      </c>
      <c r="G29" s="71">
        <f t="shared" si="11"/>
        <v>0</v>
      </c>
      <c r="H29" s="71">
        <f t="shared" si="11"/>
        <v>0</v>
      </c>
      <c r="I29" s="71">
        <f t="shared" si="1"/>
        <v>0</v>
      </c>
      <c r="J29" s="58">
        <f t="shared" si="2"/>
        <v>0</v>
      </c>
      <c r="K29" s="57">
        <f t="shared" si="3"/>
        <v>0</v>
      </c>
    </row>
    <row r="30" spans="1:13" ht="15" x14ac:dyDescent="0.25">
      <c r="A30" s="56">
        <v>6.1</v>
      </c>
      <c r="B30" s="54" t="s">
        <v>112</v>
      </c>
      <c r="C30" s="55"/>
      <c r="D30" s="55" t="s">
        <v>83</v>
      </c>
      <c r="E30" s="76"/>
      <c r="F30" s="76"/>
      <c r="G30" s="76"/>
      <c r="H30" s="76"/>
      <c r="I30" s="76">
        <f t="shared" si="1"/>
        <v>0</v>
      </c>
      <c r="J30" s="69">
        <f t="shared" si="2"/>
        <v>0</v>
      </c>
      <c r="K30" s="21">
        <f t="shared" si="3"/>
        <v>0</v>
      </c>
    </row>
    <row r="31" spans="1:13" ht="28.5" x14ac:dyDescent="0.25">
      <c r="A31" s="56">
        <v>6.2</v>
      </c>
      <c r="B31" s="54" t="s">
        <v>113</v>
      </c>
      <c r="C31" s="55"/>
      <c r="D31" s="55" t="s">
        <v>83</v>
      </c>
      <c r="E31" s="76"/>
      <c r="F31" s="76"/>
      <c r="G31" s="76"/>
      <c r="H31" s="76"/>
      <c r="I31" s="76">
        <f t="shared" si="1"/>
        <v>0</v>
      </c>
      <c r="J31" s="69">
        <f t="shared" si="2"/>
        <v>0</v>
      </c>
      <c r="K31" s="21">
        <f t="shared" si="3"/>
        <v>0</v>
      </c>
    </row>
    <row r="32" spans="1:13" ht="28.5" x14ac:dyDescent="0.25">
      <c r="A32" s="56">
        <v>6.3</v>
      </c>
      <c r="B32" s="54" t="s">
        <v>114</v>
      </c>
      <c r="C32" s="55"/>
      <c r="D32" s="55" t="s">
        <v>83</v>
      </c>
      <c r="E32" s="76"/>
      <c r="F32" s="76"/>
      <c r="G32" s="76"/>
      <c r="H32" s="76"/>
      <c r="I32" s="76">
        <f t="shared" si="1"/>
        <v>0</v>
      </c>
      <c r="J32" s="69">
        <f t="shared" si="2"/>
        <v>0</v>
      </c>
      <c r="K32" s="21">
        <f t="shared" si="3"/>
        <v>0</v>
      </c>
    </row>
    <row r="33" spans="1:11" ht="28.5" x14ac:dyDescent="0.25">
      <c r="A33" s="56">
        <v>6.4</v>
      </c>
      <c r="B33" s="54" t="s">
        <v>115</v>
      </c>
      <c r="C33" s="55"/>
      <c r="D33" s="55" t="s">
        <v>83</v>
      </c>
      <c r="E33" s="76"/>
      <c r="F33" s="76"/>
      <c r="G33" s="76"/>
      <c r="H33" s="76"/>
      <c r="I33" s="76">
        <f t="shared" si="1"/>
        <v>0</v>
      </c>
      <c r="J33" s="69">
        <f t="shared" si="2"/>
        <v>0</v>
      </c>
      <c r="K33" s="21">
        <f t="shared" si="3"/>
        <v>0</v>
      </c>
    </row>
    <row r="34" spans="1:11" ht="28.5" x14ac:dyDescent="0.25">
      <c r="A34" s="56">
        <v>6.5</v>
      </c>
      <c r="B34" s="54" t="s">
        <v>116</v>
      </c>
      <c r="C34" s="55"/>
      <c r="D34" s="55" t="s">
        <v>83</v>
      </c>
      <c r="E34" s="76"/>
      <c r="F34" s="76"/>
      <c r="G34" s="76"/>
      <c r="H34" s="76"/>
      <c r="I34" s="76">
        <f t="shared" si="1"/>
        <v>0</v>
      </c>
      <c r="J34" s="69">
        <f t="shared" si="2"/>
        <v>0</v>
      </c>
      <c r="K34" s="21">
        <f t="shared" si="3"/>
        <v>0</v>
      </c>
    </row>
    <row r="35" spans="1:11" ht="15" x14ac:dyDescent="0.25">
      <c r="A35" s="56">
        <v>6.6</v>
      </c>
      <c r="B35" s="54" t="s">
        <v>117</v>
      </c>
      <c r="C35" s="55"/>
      <c r="D35" s="55" t="s">
        <v>95</v>
      </c>
      <c r="E35" s="76"/>
      <c r="F35" s="76"/>
      <c r="G35" s="76"/>
      <c r="H35" s="76"/>
      <c r="I35" s="76">
        <f t="shared" si="1"/>
        <v>0</v>
      </c>
      <c r="J35" s="69">
        <f t="shared" si="2"/>
        <v>0</v>
      </c>
      <c r="K35" s="21">
        <f t="shared" si="3"/>
        <v>0</v>
      </c>
    </row>
    <row r="36" spans="1:11" ht="15" x14ac:dyDescent="0.25">
      <c r="A36" s="56">
        <v>6.7</v>
      </c>
      <c r="B36" s="54" t="s">
        <v>118</v>
      </c>
      <c r="C36" s="55"/>
      <c r="D36" s="55" t="s">
        <v>83</v>
      </c>
      <c r="E36" s="76"/>
      <c r="F36" s="76"/>
      <c r="G36" s="76"/>
      <c r="H36" s="76"/>
      <c r="I36" s="76">
        <f t="shared" si="1"/>
        <v>0</v>
      </c>
      <c r="J36" s="69">
        <f t="shared" si="2"/>
        <v>0</v>
      </c>
      <c r="K36" s="21">
        <f t="shared" si="3"/>
        <v>0</v>
      </c>
    </row>
    <row r="37" spans="1:11" ht="15" x14ac:dyDescent="0.25">
      <c r="A37" s="52">
        <v>7</v>
      </c>
      <c r="B37" s="161" t="s">
        <v>119</v>
      </c>
      <c r="C37" s="18" t="s">
        <v>120</v>
      </c>
      <c r="D37" s="19"/>
      <c r="E37" s="71">
        <f>SUM(E38:E42)</f>
        <v>0</v>
      </c>
      <c r="F37" s="71">
        <f t="shared" ref="F37:H37" si="12">SUM(F38:F42)</f>
        <v>0</v>
      </c>
      <c r="G37" s="71">
        <f t="shared" si="12"/>
        <v>0</v>
      </c>
      <c r="H37" s="71">
        <f t="shared" si="12"/>
        <v>0</v>
      </c>
      <c r="I37" s="71">
        <f t="shared" si="1"/>
        <v>0</v>
      </c>
      <c r="J37" s="58">
        <f t="shared" si="2"/>
        <v>0</v>
      </c>
      <c r="K37" s="57">
        <f t="shared" si="3"/>
        <v>0</v>
      </c>
    </row>
    <row r="38" spans="1:11" ht="15" x14ac:dyDescent="0.25">
      <c r="A38" s="56">
        <v>7.1</v>
      </c>
      <c r="B38" s="54" t="s">
        <v>121</v>
      </c>
      <c r="C38" s="55"/>
      <c r="D38" s="55" t="s">
        <v>83</v>
      </c>
      <c r="E38" s="76"/>
      <c r="F38" s="76"/>
      <c r="G38" s="76"/>
      <c r="H38" s="76"/>
      <c r="I38" s="76">
        <f t="shared" si="1"/>
        <v>0</v>
      </c>
      <c r="J38" s="69">
        <f t="shared" si="2"/>
        <v>0</v>
      </c>
      <c r="K38" s="21">
        <f t="shared" si="3"/>
        <v>0</v>
      </c>
    </row>
    <row r="39" spans="1:11" ht="15" x14ac:dyDescent="0.25">
      <c r="A39" s="56">
        <v>7.2</v>
      </c>
      <c r="B39" s="54" t="s">
        <v>122</v>
      </c>
      <c r="C39" s="55"/>
      <c r="D39" s="55" t="s">
        <v>83</v>
      </c>
      <c r="E39" s="76"/>
      <c r="F39" s="76"/>
      <c r="G39" s="76"/>
      <c r="H39" s="76"/>
      <c r="I39" s="76">
        <f t="shared" ref="I39:I58" si="13">SUM(E39:H39)</f>
        <v>0</v>
      </c>
      <c r="J39" s="69">
        <f t="shared" si="2"/>
        <v>0</v>
      </c>
      <c r="K39" s="21">
        <f t="shared" si="3"/>
        <v>0</v>
      </c>
    </row>
    <row r="40" spans="1:11" ht="15" x14ac:dyDescent="0.25">
      <c r="A40" s="56">
        <v>7.3</v>
      </c>
      <c r="B40" s="54" t="s">
        <v>123</v>
      </c>
      <c r="C40" s="55"/>
      <c r="D40" s="55" t="s">
        <v>83</v>
      </c>
      <c r="E40" s="76"/>
      <c r="F40" s="76"/>
      <c r="G40" s="76"/>
      <c r="H40" s="76"/>
      <c r="I40" s="76">
        <f t="shared" ref="I40" si="14">SUM(E40:H40)</f>
        <v>0</v>
      </c>
      <c r="J40" s="69">
        <f t="shared" ref="J40" si="15">$J$6*I40</f>
        <v>0</v>
      </c>
      <c r="K40" s="21">
        <f t="shared" ref="K40" si="16">SUM(I40-J40)</f>
        <v>0</v>
      </c>
    </row>
    <row r="41" spans="1:11" ht="28.5" x14ac:dyDescent="0.25">
      <c r="A41" s="56">
        <v>7.4</v>
      </c>
      <c r="B41" s="54" t="s">
        <v>124</v>
      </c>
      <c r="C41" s="55"/>
      <c r="D41" s="55" t="s">
        <v>83</v>
      </c>
      <c r="E41" s="76"/>
      <c r="F41" s="76"/>
      <c r="G41" s="76"/>
      <c r="H41" s="76"/>
      <c r="I41" s="76">
        <f t="shared" ref="I41" si="17">SUM(E41:H41)</f>
        <v>0</v>
      </c>
      <c r="J41" s="69">
        <f t="shared" ref="J41" si="18">$J$6*I41</f>
        <v>0</v>
      </c>
      <c r="K41" s="21">
        <f t="shared" ref="K41" si="19">SUM(I41-J41)</f>
        <v>0</v>
      </c>
    </row>
    <row r="42" spans="1:11" ht="15" x14ac:dyDescent="0.25">
      <c r="A42" s="56">
        <v>7.5</v>
      </c>
      <c r="B42" s="54" t="s">
        <v>125</v>
      </c>
      <c r="C42" s="55"/>
      <c r="D42" s="55" t="s">
        <v>95</v>
      </c>
      <c r="E42" s="76"/>
      <c r="F42" s="76"/>
      <c r="G42" s="76"/>
      <c r="H42" s="76"/>
      <c r="I42" s="76">
        <f t="shared" si="13"/>
        <v>0</v>
      </c>
      <c r="J42" s="69">
        <f t="shared" si="2"/>
        <v>0</v>
      </c>
      <c r="K42" s="21">
        <f t="shared" si="3"/>
        <v>0</v>
      </c>
    </row>
    <row r="43" spans="1:11" ht="15" x14ac:dyDescent="0.25">
      <c r="A43" s="52">
        <v>8</v>
      </c>
      <c r="B43" s="161" t="s">
        <v>126</v>
      </c>
      <c r="C43" s="18" t="s">
        <v>127</v>
      </c>
      <c r="D43" s="19"/>
      <c r="E43" s="71">
        <f>SUM(E44)</f>
        <v>0</v>
      </c>
      <c r="F43" s="71">
        <f t="shared" ref="F43:H43" si="20">SUM(F44)</f>
        <v>0</v>
      </c>
      <c r="G43" s="71">
        <f t="shared" si="20"/>
        <v>0</v>
      </c>
      <c r="H43" s="71">
        <f t="shared" si="20"/>
        <v>0</v>
      </c>
      <c r="I43" s="71">
        <f t="shared" si="13"/>
        <v>0</v>
      </c>
      <c r="J43" s="58">
        <f t="shared" si="2"/>
        <v>0</v>
      </c>
      <c r="K43" s="57">
        <f t="shared" si="3"/>
        <v>0</v>
      </c>
    </row>
    <row r="44" spans="1:11" ht="15" x14ac:dyDescent="0.25">
      <c r="A44" s="56">
        <v>8.1</v>
      </c>
      <c r="B44" s="54" t="s">
        <v>128</v>
      </c>
      <c r="C44" s="55"/>
      <c r="D44" s="55" t="s">
        <v>83</v>
      </c>
      <c r="E44" s="76"/>
      <c r="F44" s="76"/>
      <c r="G44" s="76"/>
      <c r="H44" s="76"/>
      <c r="I44" s="76">
        <f t="shared" si="13"/>
        <v>0</v>
      </c>
      <c r="J44" s="69">
        <f t="shared" si="2"/>
        <v>0</v>
      </c>
      <c r="K44" s="21">
        <f t="shared" si="3"/>
        <v>0</v>
      </c>
    </row>
    <row r="45" spans="1:11" ht="15" x14ac:dyDescent="0.25">
      <c r="A45" s="52">
        <v>9</v>
      </c>
      <c r="B45" s="161" t="s">
        <v>129</v>
      </c>
      <c r="C45" s="18" t="s">
        <v>130</v>
      </c>
      <c r="D45" s="19"/>
      <c r="E45" s="103">
        <f>SUM(E46:E47)</f>
        <v>0</v>
      </c>
      <c r="F45" s="103">
        <f t="shared" ref="F45:H45" si="21">SUM(F46:F47)</f>
        <v>0</v>
      </c>
      <c r="G45" s="103">
        <f t="shared" si="21"/>
        <v>0</v>
      </c>
      <c r="H45" s="103">
        <f t="shared" si="21"/>
        <v>0</v>
      </c>
      <c r="I45" s="103">
        <f t="shared" si="13"/>
        <v>0</v>
      </c>
      <c r="J45" s="72">
        <f t="shared" si="2"/>
        <v>0</v>
      </c>
      <c r="K45" s="57">
        <f t="shared" si="3"/>
        <v>0</v>
      </c>
    </row>
    <row r="46" spans="1:11" ht="28.5" x14ac:dyDescent="0.25">
      <c r="A46" s="56">
        <v>9.1</v>
      </c>
      <c r="B46" s="54" t="s">
        <v>131</v>
      </c>
      <c r="C46" s="55"/>
      <c r="D46" s="55" t="s">
        <v>83</v>
      </c>
      <c r="E46" s="75"/>
      <c r="F46" s="75"/>
      <c r="G46" s="75"/>
      <c r="H46" s="75"/>
      <c r="I46" s="75">
        <f t="shared" si="13"/>
        <v>0</v>
      </c>
      <c r="J46" s="20">
        <f t="shared" si="2"/>
        <v>0</v>
      </c>
      <c r="K46" s="21">
        <f t="shared" si="3"/>
        <v>0</v>
      </c>
    </row>
    <row r="47" spans="1:11" ht="15" x14ac:dyDescent="0.25">
      <c r="A47" s="56">
        <v>9.1999999999999993</v>
      </c>
      <c r="B47" s="54" t="s">
        <v>132</v>
      </c>
      <c r="C47" s="55"/>
      <c r="D47" s="55" t="s">
        <v>95</v>
      </c>
      <c r="E47" s="75"/>
      <c r="F47" s="75"/>
      <c r="G47" s="75"/>
      <c r="H47" s="75"/>
      <c r="I47" s="75">
        <f t="shared" si="13"/>
        <v>0</v>
      </c>
      <c r="J47" s="20">
        <f t="shared" si="2"/>
        <v>0</v>
      </c>
      <c r="K47" s="21">
        <f t="shared" si="3"/>
        <v>0</v>
      </c>
    </row>
    <row r="48" spans="1:11" ht="15" x14ac:dyDescent="0.25">
      <c r="A48" s="52">
        <v>10</v>
      </c>
      <c r="B48" s="51" t="s">
        <v>133</v>
      </c>
      <c r="C48" s="18" t="s">
        <v>134</v>
      </c>
      <c r="D48" s="19"/>
      <c r="E48" s="103">
        <f>SUM(E49:E51)</f>
        <v>0</v>
      </c>
      <c r="F48" s="103">
        <f t="shared" ref="F48:H48" si="22">SUM(F49:F51)</f>
        <v>0</v>
      </c>
      <c r="G48" s="103">
        <f t="shared" si="22"/>
        <v>0</v>
      </c>
      <c r="H48" s="103">
        <f t="shared" si="22"/>
        <v>0</v>
      </c>
      <c r="I48" s="103">
        <f t="shared" si="13"/>
        <v>0</v>
      </c>
      <c r="J48" s="72">
        <f t="shared" si="2"/>
        <v>0</v>
      </c>
      <c r="K48" s="105">
        <f t="shared" si="3"/>
        <v>0</v>
      </c>
    </row>
    <row r="49" spans="1:11" ht="15" x14ac:dyDescent="0.25">
      <c r="A49" s="56">
        <v>10.1</v>
      </c>
      <c r="B49" s="54" t="s">
        <v>135</v>
      </c>
      <c r="C49" s="55"/>
      <c r="D49" s="55" t="s">
        <v>83</v>
      </c>
      <c r="E49" s="76"/>
      <c r="F49" s="76"/>
      <c r="G49" s="76"/>
      <c r="H49" s="76"/>
      <c r="I49" s="76">
        <f t="shared" si="13"/>
        <v>0</v>
      </c>
      <c r="J49" s="69">
        <f t="shared" si="2"/>
        <v>0</v>
      </c>
      <c r="K49" s="106">
        <f t="shared" si="3"/>
        <v>0</v>
      </c>
    </row>
    <row r="50" spans="1:11" ht="15" x14ac:dyDescent="0.25">
      <c r="A50" s="56">
        <v>10.199999999999999</v>
      </c>
      <c r="B50" s="54" t="s">
        <v>136</v>
      </c>
      <c r="C50" s="55"/>
      <c r="D50" s="55" t="s">
        <v>83</v>
      </c>
      <c r="E50" s="76"/>
      <c r="F50" s="76"/>
      <c r="G50" s="76"/>
      <c r="H50" s="76"/>
      <c r="I50" s="76">
        <f t="shared" si="13"/>
        <v>0</v>
      </c>
      <c r="J50" s="69">
        <f t="shared" si="2"/>
        <v>0</v>
      </c>
      <c r="K50" s="106">
        <f t="shared" si="3"/>
        <v>0</v>
      </c>
    </row>
    <row r="51" spans="1:11" ht="28.5" x14ac:dyDescent="0.25">
      <c r="A51" s="56">
        <v>10.3</v>
      </c>
      <c r="B51" s="54" t="s">
        <v>137</v>
      </c>
      <c r="C51" s="55"/>
      <c r="D51" s="55" t="s">
        <v>83</v>
      </c>
      <c r="E51" s="76"/>
      <c r="F51" s="76"/>
      <c r="G51" s="76"/>
      <c r="H51" s="76"/>
      <c r="I51" s="76">
        <f t="shared" si="13"/>
        <v>0</v>
      </c>
      <c r="J51" s="69">
        <f t="shared" si="2"/>
        <v>0</v>
      </c>
      <c r="K51" s="106">
        <f t="shared" si="3"/>
        <v>0</v>
      </c>
    </row>
    <row r="52" spans="1:11" ht="15" x14ac:dyDescent="0.25">
      <c r="A52" s="52">
        <v>11</v>
      </c>
      <c r="B52" s="51" t="s">
        <v>138</v>
      </c>
      <c r="C52" s="18" t="s">
        <v>139</v>
      </c>
      <c r="D52" s="19"/>
      <c r="E52" s="103">
        <f>SUM(E53)</f>
        <v>0</v>
      </c>
      <c r="F52" s="103">
        <f t="shared" ref="F52:H52" si="23">SUM(F53)</f>
        <v>0</v>
      </c>
      <c r="G52" s="103">
        <f t="shared" si="23"/>
        <v>0</v>
      </c>
      <c r="H52" s="103">
        <f t="shared" si="23"/>
        <v>0</v>
      </c>
      <c r="I52" s="103">
        <f t="shared" si="13"/>
        <v>0</v>
      </c>
      <c r="J52" s="72">
        <f t="shared" si="2"/>
        <v>0</v>
      </c>
      <c r="K52" s="105">
        <f t="shared" si="3"/>
        <v>0</v>
      </c>
    </row>
    <row r="53" spans="1:11" ht="15" x14ac:dyDescent="0.25">
      <c r="A53" s="56">
        <v>11.1</v>
      </c>
      <c r="B53" s="54" t="s">
        <v>140</v>
      </c>
      <c r="C53" s="55"/>
      <c r="D53" s="55" t="s">
        <v>83</v>
      </c>
      <c r="E53" s="76"/>
      <c r="F53" s="76"/>
      <c r="G53" s="76"/>
      <c r="H53" s="76"/>
      <c r="I53" s="76">
        <f t="shared" si="13"/>
        <v>0</v>
      </c>
      <c r="J53" s="69">
        <f t="shared" si="2"/>
        <v>0</v>
      </c>
      <c r="K53" s="21">
        <f t="shared" si="3"/>
        <v>0</v>
      </c>
    </row>
    <row r="54" spans="1:11" ht="15" x14ac:dyDescent="0.25">
      <c r="A54" s="52">
        <v>12</v>
      </c>
      <c r="B54" s="51" t="s">
        <v>141</v>
      </c>
      <c r="C54" s="18" t="s">
        <v>142</v>
      </c>
      <c r="D54" s="19"/>
      <c r="E54" s="103">
        <f>SUM(E55:E58)</f>
        <v>0</v>
      </c>
      <c r="F54" s="103">
        <f t="shared" ref="F54:H54" si="24">SUM(F55:F58)</f>
        <v>0</v>
      </c>
      <c r="G54" s="103">
        <f t="shared" si="24"/>
        <v>0</v>
      </c>
      <c r="H54" s="103">
        <f t="shared" si="24"/>
        <v>0</v>
      </c>
      <c r="I54" s="103">
        <f t="shared" si="13"/>
        <v>0</v>
      </c>
      <c r="J54" s="72">
        <f t="shared" si="2"/>
        <v>0</v>
      </c>
      <c r="K54" s="105">
        <f t="shared" si="3"/>
        <v>0</v>
      </c>
    </row>
    <row r="55" spans="1:11" ht="15" x14ac:dyDescent="0.25">
      <c r="A55" s="56">
        <v>12.1</v>
      </c>
      <c r="B55" s="54" t="s">
        <v>143</v>
      </c>
      <c r="C55" s="55"/>
      <c r="D55" s="55" t="s">
        <v>83</v>
      </c>
      <c r="E55" s="76"/>
      <c r="F55" s="76"/>
      <c r="G55" s="76"/>
      <c r="H55" s="76"/>
      <c r="I55" s="76">
        <f t="shared" si="13"/>
        <v>0</v>
      </c>
      <c r="J55" s="69">
        <f t="shared" si="2"/>
        <v>0</v>
      </c>
      <c r="K55" s="106">
        <f t="shared" si="3"/>
        <v>0</v>
      </c>
    </row>
    <row r="56" spans="1:11" ht="15" x14ac:dyDescent="0.25">
      <c r="A56" s="56">
        <v>12.2</v>
      </c>
      <c r="B56" s="54" t="s">
        <v>144</v>
      </c>
      <c r="C56" s="55"/>
      <c r="D56" s="55" t="s">
        <v>83</v>
      </c>
      <c r="E56" s="76"/>
      <c r="F56" s="76"/>
      <c r="G56" s="76"/>
      <c r="H56" s="76"/>
      <c r="I56" s="76">
        <f t="shared" si="13"/>
        <v>0</v>
      </c>
      <c r="J56" s="69">
        <f t="shared" si="2"/>
        <v>0</v>
      </c>
      <c r="K56" s="106">
        <f t="shared" si="3"/>
        <v>0</v>
      </c>
    </row>
    <row r="57" spans="1:11" ht="15" x14ac:dyDescent="0.25">
      <c r="A57" s="56">
        <v>12.3</v>
      </c>
      <c r="B57" s="54" t="s">
        <v>145</v>
      </c>
      <c r="C57" s="55"/>
      <c r="D57" s="55" t="s">
        <v>83</v>
      </c>
      <c r="E57" s="76"/>
      <c r="F57" s="76"/>
      <c r="G57" s="76"/>
      <c r="H57" s="76"/>
      <c r="I57" s="76">
        <f t="shared" si="13"/>
        <v>0</v>
      </c>
      <c r="J57" s="69">
        <f t="shared" si="2"/>
        <v>0</v>
      </c>
      <c r="K57" s="106">
        <f t="shared" si="3"/>
        <v>0</v>
      </c>
    </row>
    <row r="58" spans="1:11" ht="15.75" thickBot="1" x14ac:dyDescent="0.3">
      <c r="A58" s="162">
        <v>12.4</v>
      </c>
      <c r="B58" s="163" t="s">
        <v>146</v>
      </c>
      <c r="C58" s="108"/>
      <c r="D58" s="108" t="s">
        <v>95</v>
      </c>
      <c r="E58" s="164"/>
      <c r="F58" s="164"/>
      <c r="G58" s="164"/>
      <c r="H58" s="164"/>
      <c r="I58" s="164">
        <f t="shared" si="13"/>
        <v>0</v>
      </c>
      <c r="J58" s="165">
        <f t="shared" si="2"/>
        <v>0</v>
      </c>
      <c r="K58" s="166">
        <f t="shared" si="3"/>
        <v>0</v>
      </c>
    </row>
    <row r="59" spans="1:11" ht="16.5" customHeight="1" thickTop="1" x14ac:dyDescent="0.25">
      <c r="A59" s="224" t="s">
        <v>147</v>
      </c>
      <c r="B59" s="225"/>
      <c r="C59" s="225"/>
      <c r="D59" s="225"/>
      <c r="E59" s="107">
        <f>SUM(E7,E12,E18,E21,E24,E29,E37,E43,E45,E48,E52,E54)</f>
        <v>0</v>
      </c>
      <c r="F59" s="107">
        <f>SUM(F7,F12,F18,F21,F24,F29,F37,F43,F45,F48,F52,F54)</f>
        <v>0</v>
      </c>
      <c r="G59" s="107">
        <f>SUM(G7,G12,G18,G21,G24,G29,G37,G43,G45,G48,G52,G54)</f>
        <v>0</v>
      </c>
      <c r="H59" s="107">
        <f>SUM(H7,H12,H18,H21,H24,H29,H37,H43,H45,H48,H52,H54)</f>
        <v>0</v>
      </c>
      <c r="I59" s="107">
        <f>SUM(I7,I12,I18,I21,I24,I29,I37,I43,I45,I48,I52,I54)</f>
        <v>0</v>
      </c>
      <c r="J59" s="115">
        <f t="shared" si="2"/>
        <v>0</v>
      </c>
      <c r="K59" s="116">
        <f t="shared" si="3"/>
        <v>0</v>
      </c>
    </row>
    <row r="60" spans="1:11" ht="12.75" customHeight="1" x14ac:dyDescent="0.25"/>
  </sheetData>
  <mergeCells count="10">
    <mergeCell ref="A59:D59"/>
    <mergeCell ref="C4:K4"/>
    <mergeCell ref="I5:I6"/>
    <mergeCell ref="B2:K2"/>
    <mergeCell ref="C3:K3"/>
    <mergeCell ref="A5:A6"/>
    <mergeCell ref="B5:B6"/>
    <mergeCell ref="C5:C6"/>
    <mergeCell ref="D5:D6"/>
    <mergeCell ref="K5:K6"/>
  </mergeCells>
  <phoneticPr fontId="18"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0F7F4-B6CB-4A02-BCA5-790524A0C20B}">
  <dimension ref="A1:W55"/>
  <sheetViews>
    <sheetView tabSelected="1" zoomScaleNormal="100" workbookViewId="0">
      <selection activeCell="C17" sqref="C17"/>
    </sheetView>
  </sheetViews>
  <sheetFormatPr defaultColWidth="8.85546875" defaultRowHeight="15" x14ac:dyDescent="0.25"/>
  <cols>
    <col min="1" max="1" width="8" customWidth="1"/>
    <col min="2" max="2" width="35.140625" customWidth="1"/>
    <col min="3" max="3" width="51.28515625" customWidth="1"/>
    <col min="4" max="5" width="13" customWidth="1"/>
    <col min="6" max="6" width="33.140625" style="114" customWidth="1"/>
    <col min="8" max="8" width="17.85546875" customWidth="1"/>
    <col min="9" max="9" width="24" customWidth="1"/>
    <col min="10" max="10" width="18.42578125" customWidth="1"/>
    <col min="11" max="13" width="19.7109375" customWidth="1"/>
  </cols>
  <sheetData>
    <row r="1" spans="1:23" ht="20.25" x14ac:dyDescent="0.3">
      <c r="A1" s="59" t="s">
        <v>148</v>
      </c>
      <c r="B1" s="255" t="s">
        <v>149</v>
      </c>
      <c r="C1" s="255"/>
      <c r="D1" s="255"/>
      <c r="E1" s="255"/>
      <c r="F1" s="255"/>
      <c r="G1" s="255"/>
      <c r="H1" s="255"/>
      <c r="I1" s="255"/>
      <c r="J1" s="255"/>
      <c r="K1" s="255"/>
      <c r="L1" s="255"/>
      <c r="M1" s="255"/>
      <c r="N1" s="60"/>
      <c r="O1" s="60"/>
      <c r="P1" s="60"/>
      <c r="Q1" s="60"/>
      <c r="R1" s="60"/>
      <c r="S1" s="60"/>
      <c r="T1" s="60"/>
      <c r="U1" s="60"/>
      <c r="V1" s="60"/>
      <c r="W1" s="60"/>
    </row>
    <row r="2" spans="1:23" x14ac:dyDescent="0.25">
      <c r="A2" s="61" t="s">
        <v>148</v>
      </c>
      <c r="B2" s="134" t="s">
        <v>23</v>
      </c>
      <c r="C2" s="133" t="s">
        <v>24</v>
      </c>
      <c r="D2" s="133"/>
      <c r="E2" s="155"/>
      <c r="F2" s="156" t="s">
        <v>148</v>
      </c>
      <c r="G2" s="155" t="s">
        <v>148</v>
      </c>
      <c r="H2" s="157" t="s">
        <v>148</v>
      </c>
      <c r="I2" s="154" t="s">
        <v>148</v>
      </c>
      <c r="J2" s="154" t="s">
        <v>148</v>
      </c>
      <c r="K2" s="154" t="s">
        <v>148</v>
      </c>
      <c r="L2" s="154" t="s">
        <v>148</v>
      </c>
      <c r="M2" s="154" t="s">
        <v>148</v>
      </c>
      <c r="N2" s="60"/>
      <c r="O2" s="60"/>
      <c r="P2" s="60"/>
      <c r="Q2" s="60"/>
      <c r="R2" s="60"/>
      <c r="S2" s="60"/>
      <c r="T2" s="60"/>
      <c r="U2" s="60"/>
      <c r="V2" s="60"/>
      <c r="W2" s="60"/>
    </row>
    <row r="3" spans="1:23" s="22" customFormat="1" x14ac:dyDescent="0.25">
      <c r="A3" s="61" t="s">
        <v>148</v>
      </c>
      <c r="B3" s="251" t="s">
        <v>150</v>
      </c>
      <c r="C3" s="251"/>
      <c r="D3" s="251"/>
      <c r="E3" s="251"/>
      <c r="F3" s="251"/>
      <c r="G3" s="248" t="s">
        <v>151</v>
      </c>
      <c r="H3" s="249"/>
      <c r="I3" s="249"/>
      <c r="J3" s="249"/>
      <c r="K3" s="250"/>
      <c r="L3" s="248" t="s">
        <v>152</v>
      </c>
      <c r="M3" s="249"/>
      <c r="N3" s="60"/>
      <c r="O3" s="60"/>
      <c r="P3" s="60"/>
      <c r="Q3" s="60"/>
      <c r="R3" s="60"/>
      <c r="S3" s="60"/>
      <c r="T3" s="60"/>
      <c r="U3" s="60"/>
      <c r="V3" s="60"/>
      <c r="W3" s="60"/>
    </row>
    <row r="4" spans="1:23" ht="47.25" customHeight="1" x14ac:dyDescent="0.25">
      <c r="A4" s="62" t="s">
        <v>73</v>
      </c>
      <c r="B4" s="63" t="s">
        <v>153</v>
      </c>
      <c r="C4" s="63" t="s">
        <v>154</v>
      </c>
      <c r="D4" s="63" t="s">
        <v>155</v>
      </c>
      <c r="E4" s="63" t="s">
        <v>156</v>
      </c>
      <c r="F4" s="64" t="s">
        <v>157</v>
      </c>
      <c r="G4" s="104" t="s">
        <v>158</v>
      </c>
      <c r="H4" s="104" t="s">
        <v>159</v>
      </c>
      <c r="I4" s="104" t="s">
        <v>160</v>
      </c>
      <c r="J4" s="64" t="s">
        <v>161</v>
      </c>
      <c r="K4" s="64" t="s">
        <v>162</v>
      </c>
      <c r="L4" s="64" t="s">
        <v>163</v>
      </c>
      <c r="M4" s="64" t="s">
        <v>164</v>
      </c>
      <c r="N4" s="60"/>
      <c r="O4" s="60"/>
      <c r="P4" s="60"/>
      <c r="Q4" s="60"/>
      <c r="R4" s="60"/>
      <c r="S4" s="60"/>
      <c r="T4" s="60"/>
      <c r="U4" s="60"/>
      <c r="V4" s="60"/>
      <c r="W4" s="60"/>
    </row>
    <row r="5" spans="1:23" ht="18" customHeight="1" x14ac:dyDescent="0.25">
      <c r="A5" s="80"/>
      <c r="B5" s="81"/>
      <c r="C5" s="81"/>
      <c r="D5" s="81"/>
      <c r="E5" s="81"/>
      <c r="F5" s="81" t="s">
        <v>148</v>
      </c>
      <c r="G5" s="84">
        <v>0</v>
      </c>
      <c r="H5" s="97">
        <v>0</v>
      </c>
      <c r="I5" s="97">
        <v>0</v>
      </c>
      <c r="J5" s="117">
        <f>(G5*H5)+(I5*24)</f>
        <v>0</v>
      </c>
      <c r="K5" s="99"/>
      <c r="L5" s="99"/>
      <c r="M5" s="99"/>
      <c r="N5" s="60"/>
      <c r="O5" s="60"/>
      <c r="P5" s="60"/>
      <c r="Q5" s="60"/>
      <c r="R5" s="60"/>
      <c r="S5" s="60"/>
      <c r="T5" s="60"/>
      <c r="U5" s="60"/>
      <c r="V5" s="60"/>
      <c r="W5" s="60"/>
    </row>
    <row r="6" spans="1:23" ht="18" customHeight="1" x14ac:dyDescent="0.25">
      <c r="A6" s="83" t="s">
        <v>148</v>
      </c>
      <c r="B6" s="84" t="s">
        <v>148</v>
      </c>
      <c r="C6" s="84" t="s">
        <v>148</v>
      </c>
      <c r="D6" s="84"/>
      <c r="E6" s="84"/>
      <c r="F6" s="84" t="s">
        <v>148</v>
      </c>
      <c r="G6" s="84">
        <v>0</v>
      </c>
      <c r="H6" s="97">
        <v>0</v>
      </c>
      <c r="I6" s="97">
        <v>0</v>
      </c>
      <c r="J6" s="117">
        <f t="shared" ref="J6:J27" si="0">(G6*H6)+(I6*24)</f>
        <v>0</v>
      </c>
      <c r="K6" s="99"/>
      <c r="L6" s="99"/>
      <c r="M6" s="99"/>
      <c r="N6" s="60"/>
      <c r="O6" s="60"/>
      <c r="P6" s="60"/>
      <c r="Q6" s="60"/>
      <c r="R6" s="60"/>
      <c r="S6" s="60"/>
      <c r="T6" s="60"/>
      <c r="U6" s="60"/>
      <c r="V6" s="60"/>
      <c r="W6" s="60"/>
    </row>
    <row r="7" spans="1:23" ht="18" customHeight="1" x14ac:dyDescent="0.25">
      <c r="A7" s="83" t="s">
        <v>148</v>
      </c>
      <c r="B7" s="84" t="s">
        <v>148</v>
      </c>
      <c r="C7" s="84" t="s">
        <v>148</v>
      </c>
      <c r="D7" s="84"/>
      <c r="E7" s="84"/>
      <c r="F7" s="84" t="s">
        <v>148</v>
      </c>
      <c r="G7" s="84">
        <v>0</v>
      </c>
      <c r="H7" s="97">
        <v>0</v>
      </c>
      <c r="I7" s="97">
        <v>0</v>
      </c>
      <c r="J7" s="117">
        <f t="shared" ref="J7:J14" si="1">(G7*H7)+(I7*24)</f>
        <v>0</v>
      </c>
      <c r="K7" s="99"/>
      <c r="L7" s="99"/>
      <c r="M7" s="99"/>
      <c r="N7" s="60"/>
      <c r="O7" s="60"/>
      <c r="P7" s="60"/>
      <c r="Q7" s="60"/>
      <c r="R7" s="60"/>
      <c r="S7" s="60"/>
      <c r="T7" s="60"/>
      <c r="U7" s="60"/>
      <c r="V7" s="60"/>
      <c r="W7" s="60"/>
    </row>
    <row r="8" spans="1:23" ht="18" customHeight="1" x14ac:dyDescent="0.25">
      <c r="A8" s="83" t="s">
        <v>148</v>
      </c>
      <c r="B8" s="84" t="s">
        <v>148</v>
      </c>
      <c r="C8" s="84" t="s">
        <v>148</v>
      </c>
      <c r="D8" s="84"/>
      <c r="E8" s="84"/>
      <c r="F8" s="84" t="s">
        <v>148</v>
      </c>
      <c r="G8" s="84">
        <v>0</v>
      </c>
      <c r="H8" s="97">
        <v>0</v>
      </c>
      <c r="I8" s="97">
        <v>0</v>
      </c>
      <c r="J8" s="117">
        <f t="shared" si="1"/>
        <v>0</v>
      </c>
      <c r="K8" s="99"/>
      <c r="L8" s="99"/>
      <c r="M8" s="99"/>
      <c r="N8" s="60"/>
      <c r="O8" s="60"/>
      <c r="P8" s="60"/>
      <c r="Q8" s="60"/>
      <c r="R8" s="60"/>
      <c r="S8" s="60"/>
      <c r="T8" s="60"/>
      <c r="U8" s="60"/>
      <c r="V8" s="60"/>
      <c r="W8" s="60"/>
    </row>
    <row r="9" spans="1:23" ht="18" customHeight="1" x14ac:dyDescent="0.25">
      <c r="A9" s="83" t="s">
        <v>148</v>
      </c>
      <c r="B9" s="86" t="s">
        <v>148</v>
      </c>
      <c r="C9" s="86" t="s">
        <v>148</v>
      </c>
      <c r="D9" s="86"/>
      <c r="E9" s="86"/>
      <c r="F9" s="84" t="s">
        <v>148</v>
      </c>
      <c r="G9" s="84">
        <v>0</v>
      </c>
      <c r="H9" s="97">
        <v>0</v>
      </c>
      <c r="I9" s="97">
        <v>0</v>
      </c>
      <c r="J9" s="117">
        <f t="shared" si="1"/>
        <v>0</v>
      </c>
      <c r="K9" s="99"/>
      <c r="L9" s="99"/>
      <c r="M9" s="99"/>
      <c r="N9" s="60"/>
      <c r="O9" s="60"/>
      <c r="P9" s="60"/>
      <c r="Q9" s="60"/>
      <c r="R9" s="60"/>
      <c r="S9" s="60"/>
      <c r="T9" s="60"/>
      <c r="U9" s="60"/>
      <c r="V9" s="60"/>
      <c r="W9" s="60"/>
    </row>
    <row r="10" spans="1:23" ht="18" customHeight="1" x14ac:dyDescent="0.25">
      <c r="A10" s="83" t="s">
        <v>148</v>
      </c>
      <c r="B10" s="84" t="s">
        <v>148</v>
      </c>
      <c r="C10" s="84" t="s">
        <v>148</v>
      </c>
      <c r="D10" s="84"/>
      <c r="E10" s="84"/>
      <c r="F10" s="84" t="s">
        <v>148</v>
      </c>
      <c r="G10" s="84">
        <v>0</v>
      </c>
      <c r="H10" s="97">
        <v>0</v>
      </c>
      <c r="I10" s="97">
        <v>0</v>
      </c>
      <c r="J10" s="117">
        <f t="shared" si="1"/>
        <v>0</v>
      </c>
      <c r="K10" s="99"/>
      <c r="L10" s="99"/>
      <c r="M10" s="99"/>
      <c r="N10" s="60"/>
      <c r="O10" s="60"/>
      <c r="P10" s="60"/>
      <c r="Q10" s="60"/>
      <c r="R10" s="60"/>
      <c r="S10" s="60"/>
      <c r="T10" s="60"/>
      <c r="U10" s="60"/>
      <c r="V10" s="60"/>
      <c r="W10" s="60"/>
    </row>
    <row r="11" spans="1:23" ht="18" customHeight="1" x14ac:dyDescent="0.25">
      <c r="A11" s="83" t="s">
        <v>148</v>
      </c>
      <c r="B11" s="84" t="s">
        <v>148</v>
      </c>
      <c r="C11" s="84" t="s">
        <v>148</v>
      </c>
      <c r="D11" s="84"/>
      <c r="E11" s="84"/>
      <c r="F11" s="84" t="s">
        <v>148</v>
      </c>
      <c r="G11" s="84">
        <v>0</v>
      </c>
      <c r="H11" s="97">
        <v>0</v>
      </c>
      <c r="I11" s="97">
        <v>0</v>
      </c>
      <c r="J11" s="117">
        <f t="shared" si="1"/>
        <v>0</v>
      </c>
      <c r="K11" s="99"/>
      <c r="L11" s="99"/>
      <c r="M11" s="99"/>
      <c r="N11" s="60"/>
      <c r="O11" s="60"/>
      <c r="P11" s="60"/>
      <c r="Q11" s="60"/>
      <c r="R11" s="60"/>
      <c r="S11" s="60"/>
      <c r="T11" s="60"/>
      <c r="U11" s="60"/>
      <c r="V11" s="60"/>
      <c r="W11" s="60"/>
    </row>
    <row r="12" spans="1:23" ht="18" customHeight="1" x14ac:dyDescent="0.25">
      <c r="A12" s="83" t="s">
        <v>148</v>
      </c>
      <c r="B12" s="84" t="s">
        <v>148</v>
      </c>
      <c r="C12" s="84" t="s">
        <v>148</v>
      </c>
      <c r="D12" s="84"/>
      <c r="E12" s="84"/>
      <c r="F12" s="84" t="s">
        <v>148</v>
      </c>
      <c r="G12" s="84">
        <v>0</v>
      </c>
      <c r="H12" s="97">
        <v>0</v>
      </c>
      <c r="I12" s="97">
        <v>0</v>
      </c>
      <c r="J12" s="117">
        <f t="shared" si="1"/>
        <v>0</v>
      </c>
      <c r="K12" s="99"/>
      <c r="L12" s="99"/>
      <c r="M12" s="99"/>
      <c r="N12" s="60"/>
      <c r="O12" s="60"/>
      <c r="P12" s="60"/>
      <c r="Q12" s="60"/>
      <c r="R12" s="60"/>
      <c r="S12" s="60"/>
      <c r="T12" s="60"/>
      <c r="U12" s="60"/>
      <c r="V12" s="60"/>
      <c r="W12" s="60"/>
    </row>
    <row r="13" spans="1:23" ht="18" customHeight="1" x14ac:dyDescent="0.25">
      <c r="A13" s="83" t="s">
        <v>148</v>
      </c>
      <c r="B13" s="84" t="s">
        <v>148</v>
      </c>
      <c r="C13" s="84" t="s">
        <v>148</v>
      </c>
      <c r="D13" s="84"/>
      <c r="E13" s="84"/>
      <c r="F13" s="84" t="s">
        <v>148</v>
      </c>
      <c r="G13" s="84">
        <v>0</v>
      </c>
      <c r="H13" s="97">
        <v>0</v>
      </c>
      <c r="I13" s="97">
        <v>0</v>
      </c>
      <c r="J13" s="117">
        <f t="shared" si="1"/>
        <v>0</v>
      </c>
      <c r="K13" s="99"/>
      <c r="L13" s="99"/>
      <c r="M13" s="99"/>
      <c r="N13" s="60"/>
      <c r="O13" s="60"/>
      <c r="P13" s="60"/>
      <c r="Q13" s="60"/>
      <c r="R13" s="60"/>
      <c r="S13" s="60"/>
      <c r="T13" s="60"/>
      <c r="U13" s="60"/>
      <c r="V13" s="60"/>
      <c r="W13" s="60"/>
    </row>
    <row r="14" spans="1:23" ht="18" customHeight="1" x14ac:dyDescent="0.25">
      <c r="A14" s="83" t="s">
        <v>148</v>
      </c>
      <c r="B14" s="84" t="s">
        <v>148</v>
      </c>
      <c r="C14" s="84" t="s">
        <v>148</v>
      </c>
      <c r="D14" s="84"/>
      <c r="E14" s="84"/>
      <c r="F14" s="84" t="s">
        <v>148</v>
      </c>
      <c r="G14" s="84">
        <v>0</v>
      </c>
      <c r="H14" s="97">
        <v>0</v>
      </c>
      <c r="I14" s="97">
        <v>0</v>
      </c>
      <c r="J14" s="117">
        <f t="shared" si="1"/>
        <v>0</v>
      </c>
      <c r="K14" s="99"/>
      <c r="L14" s="99"/>
      <c r="M14" s="99"/>
      <c r="N14" s="60"/>
      <c r="O14" s="60"/>
      <c r="P14" s="60"/>
      <c r="Q14" s="60"/>
      <c r="R14" s="60"/>
      <c r="S14" s="60"/>
      <c r="T14" s="60"/>
      <c r="U14" s="60"/>
      <c r="V14" s="60"/>
      <c r="W14" s="60"/>
    </row>
    <row r="15" spans="1:23" ht="18" customHeight="1" x14ac:dyDescent="0.25">
      <c r="A15" s="83" t="s">
        <v>148</v>
      </c>
      <c r="B15" s="84" t="s">
        <v>148</v>
      </c>
      <c r="C15" s="84" t="s">
        <v>148</v>
      </c>
      <c r="D15" s="84"/>
      <c r="E15" s="84"/>
      <c r="F15" s="84" t="s">
        <v>148</v>
      </c>
      <c r="G15" s="84">
        <v>0</v>
      </c>
      <c r="H15" s="97">
        <v>0</v>
      </c>
      <c r="I15" s="97">
        <v>0</v>
      </c>
      <c r="J15" s="117">
        <f t="shared" si="0"/>
        <v>0</v>
      </c>
      <c r="K15" s="99"/>
      <c r="L15" s="99"/>
      <c r="M15" s="99"/>
      <c r="N15" s="60"/>
      <c r="O15" s="60"/>
      <c r="P15" s="60"/>
      <c r="Q15" s="60"/>
      <c r="R15" s="60"/>
      <c r="S15" s="60"/>
      <c r="T15" s="60"/>
      <c r="U15" s="60"/>
      <c r="V15" s="60"/>
      <c r="W15" s="60"/>
    </row>
    <row r="16" spans="1:23" ht="18" customHeight="1" x14ac:dyDescent="0.25">
      <c r="A16" s="83" t="s">
        <v>148</v>
      </c>
      <c r="B16" s="84" t="s">
        <v>148</v>
      </c>
      <c r="C16" s="84" t="s">
        <v>148</v>
      </c>
      <c r="D16" s="84"/>
      <c r="E16" s="84"/>
      <c r="F16" s="84" t="s">
        <v>148</v>
      </c>
      <c r="G16" s="84">
        <v>0</v>
      </c>
      <c r="H16" s="97">
        <v>0</v>
      </c>
      <c r="I16" s="97">
        <v>0</v>
      </c>
      <c r="J16" s="117">
        <f t="shared" si="0"/>
        <v>0</v>
      </c>
      <c r="K16" s="99"/>
      <c r="L16" s="99"/>
      <c r="M16" s="99"/>
      <c r="N16" s="60"/>
      <c r="O16" s="60"/>
      <c r="P16" s="60"/>
      <c r="Q16" s="60"/>
      <c r="R16" s="60"/>
      <c r="S16" s="60"/>
      <c r="T16" s="60"/>
      <c r="U16" s="60"/>
      <c r="V16" s="60"/>
      <c r="W16" s="60"/>
    </row>
    <row r="17" spans="1:23" ht="18" customHeight="1" x14ac:dyDescent="0.25">
      <c r="A17" s="83" t="s">
        <v>148</v>
      </c>
      <c r="B17" s="86" t="s">
        <v>148</v>
      </c>
      <c r="C17" s="86" t="s">
        <v>148</v>
      </c>
      <c r="D17" s="86"/>
      <c r="E17" s="86"/>
      <c r="F17" s="84" t="s">
        <v>148</v>
      </c>
      <c r="G17" s="84">
        <v>0</v>
      </c>
      <c r="H17" s="97">
        <v>0</v>
      </c>
      <c r="I17" s="97">
        <v>0</v>
      </c>
      <c r="J17" s="117">
        <f t="shared" si="0"/>
        <v>0</v>
      </c>
      <c r="K17" s="99"/>
      <c r="L17" s="99"/>
      <c r="M17" s="99"/>
      <c r="N17" s="60"/>
      <c r="O17" s="60"/>
      <c r="P17" s="60"/>
      <c r="Q17" s="60"/>
      <c r="R17" s="60"/>
      <c r="S17" s="60"/>
      <c r="T17" s="60"/>
      <c r="U17" s="60"/>
      <c r="V17" s="60"/>
      <c r="W17" s="60"/>
    </row>
    <row r="18" spans="1:23" ht="18" customHeight="1" x14ac:dyDescent="0.25">
      <c r="A18" s="83" t="s">
        <v>148</v>
      </c>
      <c r="B18" s="84" t="s">
        <v>148</v>
      </c>
      <c r="C18" s="84" t="s">
        <v>148</v>
      </c>
      <c r="D18" s="84"/>
      <c r="E18" s="84"/>
      <c r="F18" s="84" t="s">
        <v>148</v>
      </c>
      <c r="G18" s="84">
        <v>0</v>
      </c>
      <c r="H18" s="97">
        <v>0</v>
      </c>
      <c r="I18" s="97">
        <v>0</v>
      </c>
      <c r="J18" s="117">
        <f t="shared" si="0"/>
        <v>0</v>
      </c>
      <c r="K18" s="99"/>
      <c r="L18" s="99"/>
      <c r="M18" s="99"/>
      <c r="N18" s="60"/>
      <c r="O18" s="60"/>
      <c r="P18" s="60"/>
      <c r="Q18" s="60"/>
      <c r="R18" s="60"/>
      <c r="S18" s="60"/>
      <c r="T18" s="60"/>
      <c r="U18" s="60"/>
      <c r="V18" s="60"/>
      <c r="W18" s="60"/>
    </row>
    <row r="19" spans="1:23" ht="18" customHeight="1" x14ac:dyDescent="0.25">
      <c r="A19" s="83" t="s">
        <v>148</v>
      </c>
      <c r="B19" s="84" t="s">
        <v>148</v>
      </c>
      <c r="C19" s="84" t="s">
        <v>148</v>
      </c>
      <c r="D19" s="84"/>
      <c r="E19" s="84"/>
      <c r="F19" s="84" t="s">
        <v>148</v>
      </c>
      <c r="G19" s="84">
        <v>0</v>
      </c>
      <c r="H19" s="97">
        <v>0</v>
      </c>
      <c r="I19" s="97">
        <v>0</v>
      </c>
      <c r="J19" s="117">
        <f t="shared" si="0"/>
        <v>0</v>
      </c>
      <c r="K19" s="99"/>
      <c r="L19" s="99"/>
      <c r="M19" s="99"/>
      <c r="N19" s="60"/>
      <c r="O19" s="60"/>
      <c r="P19" s="60"/>
      <c r="Q19" s="60"/>
      <c r="R19" s="60"/>
      <c r="S19" s="60"/>
      <c r="T19" s="60"/>
      <c r="U19" s="60"/>
      <c r="V19" s="60"/>
      <c r="W19" s="60"/>
    </row>
    <row r="20" spans="1:23" ht="18" customHeight="1" x14ac:dyDescent="0.25">
      <c r="A20" s="83" t="s">
        <v>148</v>
      </c>
      <c r="B20" s="84" t="s">
        <v>148</v>
      </c>
      <c r="C20" s="84" t="s">
        <v>148</v>
      </c>
      <c r="D20" s="84"/>
      <c r="E20" s="84"/>
      <c r="F20" s="84" t="s">
        <v>148</v>
      </c>
      <c r="G20" s="84">
        <v>0</v>
      </c>
      <c r="H20" s="97">
        <v>0</v>
      </c>
      <c r="I20" s="97">
        <v>0</v>
      </c>
      <c r="J20" s="117">
        <f t="shared" si="0"/>
        <v>0</v>
      </c>
      <c r="K20" s="99"/>
      <c r="L20" s="99"/>
      <c r="M20" s="99"/>
      <c r="N20" s="60"/>
      <c r="O20" s="60"/>
      <c r="P20" s="60"/>
      <c r="Q20" s="60"/>
      <c r="R20" s="60"/>
      <c r="S20" s="60"/>
      <c r="T20" s="60"/>
      <c r="U20" s="60"/>
      <c r="V20" s="60"/>
      <c r="W20" s="60"/>
    </row>
    <row r="21" spans="1:23" ht="18" customHeight="1" x14ac:dyDescent="0.25">
      <c r="A21" s="83" t="s">
        <v>148</v>
      </c>
      <c r="B21" s="84" t="s">
        <v>148</v>
      </c>
      <c r="C21" s="84" t="s">
        <v>148</v>
      </c>
      <c r="D21" s="84"/>
      <c r="E21" s="84"/>
      <c r="F21" s="84" t="s">
        <v>148</v>
      </c>
      <c r="G21" s="84">
        <v>0</v>
      </c>
      <c r="H21" s="97">
        <v>0</v>
      </c>
      <c r="I21" s="97">
        <v>0</v>
      </c>
      <c r="J21" s="117">
        <f t="shared" si="0"/>
        <v>0</v>
      </c>
      <c r="K21" s="99"/>
      <c r="L21" s="99"/>
      <c r="M21" s="99"/>
      <c r="N21" s="60"/>
      <c r="O21" s="60"/>
      <c r="P21" s="60"/>
      <c r="Q21" s="60"/>
      <c r="R21" s="60"/>
      <c r="S21" s="60"/>
      <c r="T21" s="60"/>
      <c r="U21" s="60"/>
      <c r="V21" s="60"/>
      <c r="W21" s="60"/>
    </row>
    <row r="22" spans="1:23" ht="18" customHeight="1" x14ac:dyDescent="0.25">
      <c r="A22" s="83" t="s">
        <v>148</v>
      </c>
      <c r="B22" s="84" t="s">
        <v>148</v>
      </c>
      <c r="C22" s="84" t="s">
        <v>148</v>
      </c>
      <c r="D22" s="84"/>
      <c r="E22" s="84"/>
      <c r="F22" s="84" t="s">
        <v>148</v>
      </c>
      <c r="G22" s="84">
        <v>0</v>
      </c>
      <c r="H22" s="97">
        <v>0</v>
      </c>
      <c r="I22" s="97">
        <v>0</v>
      </c>
      <c r="J22" s="117">
        <f t="shared" si="0"/>
        <v>0</v>
      </c>
      <c r="K22" s="99"/>
      <c r="L22" s="99"/>
      <c r="M22" s="99"/>
      <c r="N22" s="60"/>
      <c r="O22" s="60"/>
      <c r="P22" s="60"/>
      <c r="Q22" s="60"/>
      <c r="R22" s="60"/>
      <c r="S22" s="60"/>
      <c r="T22" s="60"/>
      <c r="U22" s="60"/>
      <c r="V22" s="60"/>
      <c r="W22" s="60"/>
    </row>
    <row r="23" spans="1:23" ht="18" customHeight="1" x14ac:dyDescent="0.25">
      <c r="A23" s="83" t="s">
        <v>148</v>
      </c>
      <c r="B23" s="86" t="s">
        <v>148</v>
      </c>
      <c r="C23" s="86" t="s">
        <v>148</v>
      </c>
      <c r="D23" s="86"/>
      <c r="E23" s="86"/>
      <c r="F23" s="84" t="s">
        <v>148</v>
      </c>
      <c r="G23" s="84">
        <v>0</v>
      </c>
      <c r="H23" s="97">
        <v>0</v>
      </c>
      <c r="I23" s="97">
        <v>0</v>
      </c>
      <c r="J23" s="117">
        <f t="shared" si="0"/>
        <v>0</v>
      </c>
      <c r="K23" s="99"/>
      <c r="L23" s="99"/>
      <c r="M23" s="99"/>
      <c r="N23" s="60"/>
      <c r="O23" s="60"/>
      <c r="P23" s="60"/>
      <c r="Q23" s="60"/>
      <c r="R23" s="60"/>
      <c r="S23" s="60"/>
      <c r="T23" s="60"/>
      <c r="U23" s="60"/>
      <c r="V23" s="60"/>
      <c r="W23" s="60"/>
    </row>
    <row r="24" spans="1:23" ht="18" customHeight="1" x14ac:dyDescent="0.25">
      <c r="A24" s="83" t="s">
        <v>148</v>
      </c>
      <c r="B24" s="84" t="s">
        <v>148</v>
      </c>
      <c r="C24" s="84" t="s">
        <v>148</v>
      </c>
      <c r="D24" s="84"/>
      <c r="E24" s="84"/>
      <c r="F24" s="84" t="s">
        <v>148</v>
      </c>
      <c r="G24" s="84">
        <v>0</v>
      </c>
      <c r="H24" s="97">
        <v>0</v>
      </c>
      <c r="I24" s="97">
        <v>0</v>
      </c>
      <c r="J24" s="117">
        <f t="shared" si="0"/>
        <v>0</v>
      </c>
      <c r="K24" s="99"/>
      <c r="L24" s="99"/>
      <c r="M24" s="99"/>
      <c r="N24" s="60"/>
      <c r="O24" s="60"/>
      <c r="P24" s="60"/>
      <c r="Q24" s="60"/>
      <c r="R24" s="60"/>
      <c r="S24" s="60"/>
      <c r="T24" s="60"/>
      <c r="U24" s="60"/>
      <c r="V24" s="60"/>
      <c r="W24" s="60"/>
    </row>
    <row r="25" spans="1:23" ht="18" customHeight="1" x14ac:dyDescent="0.25">
      <c r="A25" s="83" t="s">
        <v>148</v>
      </c>
      <c r="B25" s="84" t="s">
        <v>148</v>
      </c>
      <c r="C25" s="84" t="s">
        <v>148</v>
      </c>
      <c r="D25" s="84"/>
      <c r="E25" s="84"/>
      <c r="F25" s="84" t="s">
        <v>148</v>
      </c>
      <c r="G25" s="84">
        <v>0</v>
      </c>
      <c r="H25" s="97">
        <v>0</v>
      </c>
      <c r="I25" s="97">
        <v>0</v>
      </c>
      <c r="J25" s="117">
        <f t="shared" si="0"/>
        <v>0</v>
      </c>
      <c r="K25" s="99"/>
      <c r="L25" s="99"/>
      <c r="M25" s="99"/>
      <c r="N25" s="60"/>
      <c r="O25" s="60"/>
      <c r="P25" s="60"/>
      <c r="Q25" s="60"/>
      <c r="R25" s="60"/>
      <c r="S25" s="60"/>
      <c r="T25" s="60"/>
      <c r="U25" s="60"/>
      <c r="V25" s="60"/>
      <c r="W25" s="60"/>
    </row>
    <row r="26" spans="1:23" ht="18" customHeight="1" x14ac:dyDescent="0.25">
      <c r="A26" s="87" t="s">
        <v>148</v>
      </c>
      <c r="B26" s="88" t="s">
        <v>148</v>
      </c>
      <c r="C26" s="84" t="s">
        <v>148</v>
      </c>
      <c r="D26" s="84"/>
      <c r="E26" s="84"/>
      <c r="F26" s="84" t="s">
        <v>148</v>
      </c>
      <c r="G26" s="84">
        <v>0</v>
      </c>
      <c r="H26" s="97">
        <v>0</v>
      </c>
      <c r="I26" s="97">
        <v>0</v>
      </c>
      <c r="J26" s="117">
        <f t="shared" si="0"/>
        <v>0</v>
      </c>
      <c r="K26" s="99"/>
      <c r="L26" s="99"/>
      <c r="M26" s="99"/>
      <c r="N26" s="60"/>
      <c r="O26" s="60"/>
      <c r="P26" s="60"/>
      <c r="Q26" s="60"/>
      <c r="R26" s="60"/>
      <c r="S26" s="60"/>
      <c r="T26" s="60"/>
      <c r="U26" s="60"/>
      <c r="V26" s="60"/>
      <c r="W26" s="60"/>
    </row>
    <row r="27" spans="1:23" ht="18" customHeight="1" thickBot="1" x14ac:dyDescent="0.3">
      <c r="A27" s="89" t="s">
        <v>148</v>
      </c>
      <c r="B27" s="90" t="s">
        <v>148</v>
      </c>
      <c r="C27" s="91" t="s">
        <v>148</v>
      </c>
      <c r="D27" s="91"/>
      <c r="E27" s="91"/>
      <c r="F27" s="91" t="s">
        <v>148</v>
      </c>
      <c r="G27" s="91">
        <v>0</v>
      </c>
      <c r="H27" s="98">
        <v>0</v>
      </c>
      <c r="I27" s="98">
        <v>0</v>
      </c>
      <c r="J27" s="117">
        <f t="shared" si="0"/>
        <v>0</v>
      </c>
      <c r="K27" s="109"/>
      <c r="L27" s="109"/>
      <c r="M27" s="109"/>
      <c r="N27" s="60"/>
      <c r="O27" s="60"/>
      <c r="P27" s="60"/>
      <c r="Q27" s="60"/>
      <c r="R27" s="60"/>
      <c r="S27" s="60"/>
      <c r="T27" s="60"/>
      <c r="U27" s="60"/>
      <c r="V27" s="60"/>
      <c r="W27" s="60"/>
    </row>
    <row r="28" spans="1:23" ht="17.25" thickTop="1" thickBot="1" x14ac:dyDescent="0.3">
      <c r="A28" s="65" t="s">
        <v>148</v>
      </c>
      <c r="B28" s="245" t="s">
        <v>165</v>
      </c>
      <c r="C28" s="246"/>
      <c r="D28" s="246"/>
      <c r="E28" s="246"/>
      <c r="F28" s="246"/>
      <c r="G28" s="246"/>
      <c r="H28" s="246"/>
      <c r="I28" s="247"/>
      <c r="J28" s="112">
        <f>SUM(J5:J27)</f>
        <v>0</v>
      </c>
      <c r="K28" s="112">
        <f>SUM(K5:K27)</f>
        <v>0</v>
      </c>
      <c r="L28" s="112">
        <f>SUM(L5:L27)</f>
        <v>0</v>
      </c>
      <c r="M28" s="112">
        <f>SUM(M5:M27)</f>
        <v>0</v>
      </c>
      <c r="N28" s="60"/>
      <c r="O28" s="60"/>
      <c r="P28" s="60"/>
      <c r="Q28" s="60"/>
      <c r="R28" s="60"/>
      <c r="S28" s="60"/>
      <c r="T28" s="60"/>
      <c r="U28" s="60"/>
      <c r="V28" s="60"/>
      <c r="W28" s="60"/>
    </row>
    <row r="29" spans="1:23" x14ac:dyDescent="0.25">
      <c r="A29" s="60"/>
      <c r="B29" s="60"/>
      <c r="C29" s="60"/>
      <c r="D29" s="60"/>
      <c r="E29" s="60"/>
      <c r="F29" s="113"/>
      <c r="G29" s="60"/>
      <c r="H29" s="60"/>
      <c r="I29" s="60"/>
      <c r="J29" s="60"/>
      <c r="K29" s="60"/>
      <c r="L29" s="60"/>
      <c r="M29" s="60"/>
      <c r="N29" s="60"/>
      <c r="O29" s="60"/>
      <c r="P29" s="60"/>
      <c r="Q29" s="60"/>
      <c r="R29" s="60"/>
      <c r="S29" s="60"/>
      <c r="T29" s="60"/>
      <c r="U29" s="60"/>
      <c r="V29" s="60"/>
      <c r="W29" s="60"/>
    </row>
    <row r="30" spans="1:23" x14ac:dyDescent="0.25">
      <c r="A30" s="197" t="s">
        <v>148</v>
      </c>
      <c r="B30" s="197" t="s">
        <v>148</v>
      </c>
      <c r="C30" s="256" t="s">
        <v>148</v>
      </c>
      <c r="D30" s="256"/>
      <c r="E30" s="256"/>
      <c r="F30" s="257"/>
      <c r="G30" s="257"/>
      <c r="H30" s="257"/>
      <c r="I30" s="257"/>
      <c r="J30" s="257"/>
      <c r="K30" s="257"/>
      <c r="L30" s="256"/>
      <c r="M30" s="256"/>
      <c r="N30" s="66" t="s">
        <v>148</v>
      </c>
      <c r="O30" s="66" t="s">
        <v>148</v>
      </c>
      <c r="P30" s="66" t="s">
        <v>148</v>
      </c>
      <c r="Q30" s="66" t="s">
        <v>148</v>
      </c>
      <c r="R30" s="66" t="s">
        <v>148</v>
      </c>
      <c r="S30" s="66" t="s">
        <v>148</v>
      </c>
      <c r="T30" s="66" t="s">
        <v>148</v>
      </c>
      <c r="U30" s="66" t="s">
        <v>148</v>
      </c>
      <c r="V30" s="66" t="s">
        <v>148</v>
      </c>
      <c r="W30" s="67"/>
    </row>
    <row r="31" spans="1:23" x14ac:dyDescent="0.25">
      <c r="A31" s="61" t="s">
        <v>148</v>
      </c>
      <c r="B31" s="252" t="s">
        <v>166</v>
      </c>
      <c r="C31" s="253"/>
      <c r="D31" s="253"/>
      <c r="E31" s="253"/>
      <c r="F31" s="254"/>
      <c r="G31" s="248" t="s">
        <v>151</v>
      </c>
      <c r="H31" s="249"/>
      <c r="I31" s="249"/>
      <c r="J31" s="249"/>
      <c r="K31" s="250"/>
      <c r="L31" s="248" t="s">
        <v>152</v>
      </c>
      <c r="M31" s="249"/>
      <c r="N31" s="60"/>
      <c r="O31" s="60"/>
      <c r="P31" s="60"/>
      <c r="Q31" s="60"/>
      <c r="R31" s="60"/>
      <c r="S31" s="60"/>
      <c r="T31" s="60"/>
      <c r="U31" s="60"/>
      <c r="V31" s="60"/>
      <c r="W31" s="60"/>
    </row>
    <row r="32" spans="1:23" ht="50.25" customHeight="1" x14ac:dyDescent="0.25">
      <c r="A32" s="62" t="s">
        <v>148</v>
      </c>
      <c r="B32" s="63" t="s">
        <v>153</v>
      </c>
      <c r="C32" s="63" t="s">
        <v>167</v>
      </c>
      <c r="D32" s="63" t="s">
        <v>155</v>
      </c>
      <c r="E32" s="63" t="s">
        <v>156</v>
      </c>
      <c r="F32" s="64" t="s">
        <v>157</v>
      </c>
      <c r="G32" s="104" t="s">
        <v>158</v>
      </c>
      <c r="H32" s="104" t="s">
        <v>159</v>
      </c>
      <c r="I32" s="104" t="s">
        <v>168</v>
      </c>
      <c r="J32" s="64" t="s">
        <v>161</v>
      </c>
      <c r="K32" s="64" t="s">
        <v>169</v>
      </c>
      <c r="L32" s="64" t="s">
        <v>170</v>
      </c>
      <c r="M32" s="64" t="s">
        <v>171</v>
      </c>
      <c r="N32" s="60"/>
      <c r="O32" s="60"/>
      <c r="P32" s="60"/>
      <c r="Q32" s="60"/>
      <c r="R32" s="60"/>
      <c r="S32" s="60"/>
      <c r="T32" s="60"/>
      <c r="U32" s="60"/>
      <c r="V32" s="60"/>
      <c r="W32" s="60"/>
    </row>
    <row r="33" spans="1:23" ht="18.75" customHeight="1" x14ac:dyDescent="0.25">
      <c r="A33" s="92" t="s">
        <v>148</v>
      </c>
      <c r="B33" s="82" t="s">
        <v>148</v>
      </c>
      <c r="C33" s="82" t="s">
        <v>148</v>
      </c>
      <c r="D33" s="82"/>
      <c r="E33" s="82"/>
      <c r="F33" s="81" t="s">
        <v>148</v>
      </c>
      <c r="G33" s="84">
        <v>0</v>
      </c>
      <c r="H33" s="97">
        <v>0</v>
      </c>
      <c r="I33" s="97">
        <v>0</v>
      </c>
      <c r="J33" s="117">
        <f>(G33*H33)+(I33*24)</f>
        <v>0</v>
      </c>
      <c r="K33" s="99"/>
      <c r="L33" s="99"/>
      <c r="M33" s="99"/>
      <c r="N33" s="66" t="s">
        <v>148</v>
      </c>
      <c r="O33" s="66" t="s">
        <v>148</v>
      </c>
      <c r="P33" s="66" t="s">
        <v>148</v>
      </c>
      <c r="Q33" s="66" t="s">
        <v>148</v>
      </c>
      <c r="R33" s="66" t="s">
        <v>148</v>
      </c>
      <c r="S33" s="66" t="s">
        <v>148</v>
      </c>
      <c r="T33" s="66" t="s">
        <v>148</v>
      </c>
      <c r="U33" s="66" t="s">
        <v>148</v>
      </c>
      <c r="V33" s="67"/>
      <c r="W33" s="67"/>
    </row>
    <row r="34" spans="1:23" ht="18.75" customHeight="1" x14ac:dyDescent="0.25">
      <c r="A34" s="93" t="s">
        <v>6</v>
      </c>
      <c r="B34" s="85" t="s">
        <v>148</v>
      </c>
      <c r="C34" s="85" t="s">
        <v>148</v>
      </c>
      <c r="D34" s="85"/>
      <c r="E34" s="85"/>
      <c r="F34" s="84" t="s">
        <v>148</v>
      </c>
      <c r="G34" s="84">
        <v>0</v>
      </c>
      <c r="H34" s="97">
        <v>0</v>
      </c>
      <c r="I34" s="97">
        <v>0</v>
      </c>
      <c r="J34" s="117">
        <f t="shared" ref="J34:J48" si="2">(G34*H34)+(I34*24)</f>
        <v>0</v>
      </c>
      <c r="K34" s="99"/>
      <c r="L34" s="99"/>
      <c r="M34" s="99"/>
      <c r="N34" s="66" t="s">
        <v>148</v>
      </c>
      <c r="O34" s="66" t="s">
        <v>148</v>
      </c>
      <c r="P34" s="66" t="s">
        <v>148</v>
      </c>
      <c r="Q34" s="66" t="s">
        <v>148</v>
      </c>
      <c r="R34" s="66" t="s">
        <v>148</v>
      </c>
      <c r="S34" s="66" t="s">
        <v>148</v>
      </c>
      <c r="T34" s="66" t="s">
        <v>148</v>
      </c>
      <c r="U34" s="66" t="s">
        <v>148</v>
      </c>
      <c r="V34" s="67"/>
      <c r="W34" s="67"/>
    </row>
    <row r="35" spans="1:23" ht="18.75" customHeight="1" x14ac:dyDescent="0.25">
      <c r="A35" s="93" t="s">
        <v>148</v>
      </c>
      <c r="B35" s="85" t="s">
        <v>148</v>
      </c>
      <c r="C35" s="85" t="s">
        <v>148</v>
      </c>
      <c r="D35" s="85"/>
      <c r="E35" s="85"/>
      <c r="F35" s="84" t="s">
        <v>148</v>
      </c>
      <c r="G35" s="84">
        <v>0</v>
      </c>
      <c r="H35" s="97">
        <v>0</v>
      </c>
      <c r="I35" s="97">
        <v>0</v>
      </c>
      <c r="J35" s="117">
        <f t="shared" si="2"/>
        <v>0</v>
      </c>
      <c r="K35" s="99"/>
      <c r="L35" s="99"/>
      <c r="M35" s="99"/>
      <c r="N35" s="66" t="s">
        <v>148</v>
      </c>
      <c r="O35" s="66" t="s">
        <v>148</v>
      </c>
      <c r="P35" s="66" t="s">
        <v>148</v>
      </c>
      <c r="Q35" s="66" t="s">
        <v>148</v>
      </c>
      <c r="R35" s="66" t="s">
        <v>148</v>
      </c>
      <c r="S35" s="66" t="s">
        <v>148</v>
      </c>
      <c r="T35" s="66" t="s">
        <v>148</v>
      </c>
      <c r="U35" s="66" t="s">
        <v>148</v>
      </c>
      <c r="V35" s="67"/>
      <c r="W35" s="67"/>
    </row>
    <row r="36" spans="1:23" ht="18.75" customHeight="1" x14ac:dyDescent="0.25">
      <c r="A36" s="93" t="s">
        <v>148</v>
      </c>
      <c r="B36" s="85" t="s">
        <v>148</v>
      </c>
      <c r="C36" s="85" t="s">
        <v>148</v>
      </c>
      <c r="D36" s="85"/>
      <c r="E36" s="85"/>
      <c r="F36" s="84" t="s">
        <v>148</v>
      </c>
      <c r="G36" s="84">
        <v>0</v>
      </c>
      <c r="H36" s="97">
        <v>0</v>
      </c>
      <c r="I36" s="97">
        <v>0</v>
      </c>
      <c r="J36" s="117">
        <f t="shared" si="2"/>
        <v>0</v>
      </c>
      <c r="K36" s="99"/>
      <c r="L36" s="99"/>
      <c r="M36" s="99"/>
      <c r="N36" s="66" t="s">
        <v>148</v>
      </c>
      <c r="O36" s="66" t="s">
        <v>148</v>
      </c>
      <c r="P36" s="66" t="s">
        <v>148</v>
      </c>
      <c r="Q36" s="66" t="s">
        <v>148</v>
      </c>
      <c r="R36" s="66" t="s">
        <v>148</v>
      </c>
      <c r="S36" s="66" t="s">
        <v>148</v>
      </c>
      <c r="T36" s="66" t="s">
        <v>148</v>
      </c>
      <c r="U36" s="66" t="s">
        <v>148</v>
      </c>
      <c r="V36" s="67"/>
      <c r="W36" s="67"/>
    </row>
    <row r="37" spans="1:23" ht="18.75" customHeight="1" x14ac:dyDescent="0.25">
      <c r="A37" s="93" t="s">
        <v>148</v>
      </c>
      <c r="B37" s="85" t="s">
        <v>148</v>
      </c>
      <c r="C37" s="85" t="s">
        <v>148</v>
      </c>
      <c r="D37" s="85"/>
      <c r="E37" s="85"/>
      <c r="F37" s="84" t="s">
        <v>148</v>
      </c>
      <c r="G37" s="84">
        <v>0</v>
      </c>
      <c r="H37" s="97">
        <v>0</v>
      </c>
      <c r="I37" s="97">
        <v>0</v>
      </c>
      <c r="J37" s="117">
        <f t="shared" si="2"/>
        <v>0</v>
      </c>
      <c r="K37" s="99"/>
      <c r="L37" s="99"/>
      <c r="M37" s="99"/>
      <c r="N37" s="66" t="s">
        <v>148</v>
      </c>
      <c r="O37" s="66" t="s">
        <v>148</v>
      </c>
      <c r="P37" s="66" t="s">
        <v>148</v>
      </c>
      <c r="Q37" s="66" t="s">
        <v>148</v>
      </c>
      <c r="R37" s="66" t="s">
        <v>148</v>
      </c>
      <c r="S37" s="66" t="s">
        <v>148</v>
      </c>
      <c r="T37" s="66" t="s">
        <v>148</v>
      </c>
      <c r="U37" s="66" t="s">
        <v>148</v>
      </c>
      <c r="V37" s="67"/>
      <c r="W37" s="67"/>
    </row>
    <row r="38" spans="1:23" ht="18.75" customHeight="1" x14ac:dyDescent="0.25">
      <c r="A38" s="93" t="s">
        <v>148</v>
      </c>
      <c r="B38" s="85" t="s">
        <v>148</v>
      </c>
      <c r="C38" s="85" t="s">
        <v>148</v>
      </c>
      <c r="D38" s="85"/>
      <c r="E38" s="85"/>
      <c r="F38" s="84" t="s">
        <v>148</v>
      </c>
      <c r="G38" s="84">
        <v>0</v>
      </c>
      <c r="H38" s="97">
        <v>0</v>
      </c>
      <c r="I38" s="97">
        <v>0</v>
      </c>
      <c r="J38" s="117">
        <f t="shared" si="2"/>
        <v>0</v>
      </c>
      <c r="K38" s="99"/>
      <c r="L38" s="99"/>
      <c r="M38" s="99"/>
      <c r="N38" s="66" t="s">
        <v>148</v>
      </c>
      <c r="O38" s="66" t="s">
        <v>148</v>
      </c>
      <c r="P38" s="66" t="s">
        <v>148</v>
      </c>
      <c r="Q38" s="66" t="s">
        <v>148</v>
      </c>
      <c r="R38" s="66" t="s">
        <v>148</v>
      </c>
      <c r="S38" s="66" t="s">
        <v>148</v>
      </c>
      <c r="T38" s="66" t="s">
        <v>148</v>
      </c>
      <c r="U38" s="66" t="s">
        <v>148</v>
      </c>
      <c r="V38" s="67"/>
      <c r="W38" s="67"/>
    </row>
    <row r="39" spans="1:23" ht="18.75" customHeight="1" x14ac:dyDescent="0.25">
      <c r="A39" s="93" t="s">
        <v>148</v>
      </c>
      <c r="B39" s="85" t="s">
        <v>148</v>
      </c>
      <c r="C39" s="85" t="s">
        <v>148</v>
      </c>
      <c r="D39" s="85"/>
      <c r="E39" s="85"/>
      <c r="F39" s="84" t="s">
        <v>148</v>
      </c>
      <c r="G39" s="84">
        <v>0</v>
      </c>
      <c r="H39" s="97">
        <v>0</v>
      </c>
      <c r="I39" s="97">
        <v>0</v>
      </c>
      <c r="J39" s="117">
        <f t="shared" si="2"/>
        <v>0</v>
      </c>
      <c r="K39" s="99"/>
      <c r="L39" s="99"/>
      <c r="M39" s="99"/>
      <c r="N39" s="66" t="s">
        <v>148</v>
      </c>
      <c r="O39" s="66" t="s">
        <v>148</v>
      </c>
      <c r="P39" s="66" t="s">
        <v>148</v>
      </c>
      <c r="Q39" s="66" t="s">
        <v>148</v>
      </c>
      <c r="R39" s="66" t="s">
        <v>148</v>
      </c>
      <c r="S39" s="66" t="s">
        <v>148</v>
      </c>
      <c r="T39" s="66" t="s">
        <v>148</v>
      </c>
      <c r="U39" s="66" t="s">
        <v>148</v>
      </c>
      <c r="V39" s="67"/>
      <c r="W39" s="67"/>
    </row>
    <row r="40" spans="1:23" ht="18.75" customHeight="1" x14ac:dyDescent="0.25">
      <c r="A40" s="93" t="s">
        <v>6</v>
      </c>
      <c r="B40" s="85" t="s">
        <v>148</v>
      </c>
      <c r="C40" s="85" t="s">
        <v>148</v>
      </c>
      <c r="D40" s="85"/>
      <c r="E40" s="85"/>
      <c r="F40" s="84" t="s">
        <v>148</v>
      </c>
      <c r="G40" s="84">
        <v>0</v>
      </c>
      <c r="H40" s="97">
        <v>0</v>
      </c>
      <c r="I40" s="97">
        <v>0</v>
      </c>
      <c r="J40" s="117">
        <f t="shared" si="2"/>
        <v>0</v>
      </c>
      <c r="K40" s="99"/>
      <c r="L40" s="99"/>
      <c r="M40" s="99"/>
      <c r="N40" s="66" t="s">
        <v>148</v>
      </c>
      <c r="O40" s="66" t="s">
        <v>148</v>
      </c>
      <c r="P40" s="66" t="s">
        <v>148</v>
      </c>
      <c r="Q40" s="66" t="s">
        <v>148</v>
      </c>
      <c r="R40" s="66" t="s">
        <v>148</v>
      </c>
      <c r="S40" s="66" t="s">
        <v>148</v>
      </c>
      <c r="T40" s="66" t="s">
        <v>148</v>
      </c>
      <c r="U40" s="66" t="s">
        <v>148</v>
      </c>
      <c r="V40" s="67"/>
      <c r="W40" s="67"/>
    </row>
    <row r="41" spans="1:23" ht="18.75" customHeight="1" x14ac:dyDescent="0.25">
      <c r="A41" s="93" t="s">
        <v>148</v>
      </c>
      <c r="B41" s="85" t="s">
        <v>148</v>
      </c>
      <c r="C41" s="85" t="s">
        <v>148</v>
      </c>
      <c r="D41" s="85"/>
      <c r="E41" s="85"/>
      <c r="F41" s="84" t="s">
        <v>148</v>
      </c>
      <c r="G41" s="84">
        <v>0</v>
      </c>
      <c r="H41" s="97">
        <v>0</v>
      </c>
      <c r="I41" s="97">
        <v>0</v>
      </c>
      <c r="J41" s="117">
        <f t="shared" si="2"/>
        <v>0</v>
      </c>
      <c r="K41" s="99"/>
      <c r="L41" s="99"/>
      <c r="M41" s="99"/>
      <c r="N41" s="66" t="s">
        <v>148</v>
      </c>
      <c r="O41" s="66" t="s">
        <v>148</v>
      </c>
      <c r="P41" s="66" t="s">
        <v>148</v>
      </c>
      <c r="Q41" s="66" t="s">
        <v>148</v>
      </c>
      <c r="R41" s="66" t="s">
        <v>148</v>
      </c>
      <c r="S41" s="66" t="s">
        <v>148</v>
      </c>
      <c r="T41" s="66" t="s">
        <v>148</v>
      </c>
      <c r="U41" s="66" t="s">
        <v>148</v>
      </c>
      <c r="V41" s="67"/>
      <c r="W41" s="67"/>
    </row>
    <row r="42" spans="1:23" ht="18.75" customHeight="1" x14ac:dyDescent="0.25">
      <c r="A42" s="93" t="s">
        <v>148</v>
      </c>
      <c r="B42" s="85" t="s">
        <v>148</v>
      </c>
      <c r="C42" s="85" t="s">
        <v>148</v>
      </c>
      <c r="D42" s="85"/>
      <c r="E42" s="85"/>
      <c r="F42" s="84" t="s">
        <v>148</v>
      </c>
      <c r="G42" s="84">
        <v>0</v>
      </c>
      <c r="H42" s="97">
        <v>0</v>
      </c>
      <c r="I42" s="97">
        <v>0</v>
      </c>
      <c r="J42" s="117">
        <f t="shared" si="2"/>
        <v>0</v>
      </c>
      <c r="K42" s="99"/>
      <c r="L42" s="99"/>
      <c r="M42" s="99"/>
      <c r="N42" s="66" t="s">
        <v>148</v>
      </c>
      <c r="O42" s="66" t="s">
        <v>148</v>
      </c>
      <c r="P42" s="66" t="s">
        <v>148</v>
      </c>
      <c r="Q42" s="66" t="s">
        <v>148</v>
      </c>
      <c r="R42" s="66" t="s">
        <v>148</v>
      </c>
      <c r="S42" s="66" t="s">
        <v>148</v>
      </c>
      <c r="T42" s="66" t="s">
        <v>148</v>
      </c>
      <c r="U42" s="66" t="s">
        <v>148</v>
      </c>
      <c r="V42" s="67"/>
      <c r="W42" s="67"/>
    </row>
    <row r="43" spans="1:23" ht="18.75" customHeight="1" x14ac:dyDescent="0.25">
      <c r="A43" s="93" t="s">
        <v>148</v>
      </c>
      <c r="B43" s="85" t="s">
        <v>148</v>
      </c>
      <c r="C43" s="85" t="s">
        <v>148</v>
      </c>
      <c r="D43" s="85"/>
      <c r="E43" s="85"/>
      <c r="F43" s="84" t="s">
        <v>148</v>
      </c>
      <c r="G43" s="84">
        <v>0</v>
      </c>
      <c r="H43" s="97">
        <v>0</v>
      </c>
      <c r="I43" s="97">
        <v>0</v>
      </c>
      <c r="J43" s="117">
        <f t="shared" si="2"/>
        <v>0</v>
      </c>
      <c r="K43" s="99"/>
      <c r="L43" s="99"/>
      <c r="M43" s="99"/>
      <c r="N43" s="66" t="s">
        <v>148</v>
      </c>
      <c r="O43" s="66" t="s">
        <v>148</v>
      </c>
      <c r="P43" s="66" t="s">
        <v>148</v>
      </c>
      <c r="Q43" s="66" t="s">
        <v>148</v>
      </c>
      <c r="R43" s="66" t="s">
        <v>148</v>
      </c>
      <c r="S43" s="66" t="s">
        <v>148</v>
      </c>
      <c r="T43" s="66" t="s">
        <v>148</v>
      </c>
      <c r="U43" s="66" t="s">
        <v>148</v>
      </c>
      <c r="V43" s="67"/>
      <c r="W43" s="67"/>
    </row>
    <row r="44" spans="1:23" ht="18.75" customHeight="1" x14ac:dyDescent="0.25">
      <c r="A44" s="93" t="s">
        <v>148</v>
      </c>
      <c r="B44" s="85" t="s">
        <v>148</v>
      </c>
      <c r="C44" s="85" t="s">
        <v>148</v>
      </c>
      <c r="D44" s="85"/>
      <c r="E44" s="85"/>
      <c r="F44" s="84" t="s">
        <v>148</v>
      </c>
      <c r="G44" s="84">
        <v>0</v>
      </c>
      <c r="H44" s="97">
        <v>0</v>
      </c>
      <c r="I44" s="97">
        <v>0</v>
      </c>
      <c r="J44" s="117">
        <f t="shared" si="2"/>
        <v>0</v>
      </c>
      <c r="K44" s="99"/>
      <c r="L44" s="99"/>
      <c r="M44" s="99"/>
      <c r="N44" s="66" t="s">
        <v>148</v>
      </c>
      <c r="O44" s="66" t="s">
        <v>148</v>
      </c>
      <c r="P44" s="66" t="s">
        <v>148</v>
      </c>
      <c r="Q44" s="66" t="s">
        <v>148</v>
      </c>
      <c r="R44" s="66" t="s">
        <v>148</v>
      </c>
      <c r="S44" s="66" t="s">
        <v>148</v>
      </c>
      <c r="T44" s="66" t="s">
        <v>148</v>
      </c>
      <c r="U44" s="66" t="s">
        <v>148</v>
      </c>
      <c r="V44" s="67"/>
      <c r="W44" s="67"/>
    </row>
    <row r="45" spans="1:23" ht="18.75" customHeight="1" x14ac:dyDescent="0.25">
      <c r="A45" s="93" t="s">
        <v>148</v>
      </c>
      <c r="B45" s="85" t="s">
        <v>148</v>
      </c>
      <c r="C45" s="85" t="s">
        <v>148</v>
      </c>
      <c r="D45" s="85"/>
      <c r="E45" s="85"/>
      <c r="F45" s="84" t="s">
        <v>148</v>
      </c>
      <c r="G45" s="84">
        <v>0</v>
      </c>
      <c r="H45" s="97">
        <v>0</v>
      </c>
      <c r="I45" s="97">
        <v>0</v>
      </c>
      <c r="J45" s="117">
        <f t="shared" si="2"/>
        <v>0</v>
      </c>
      <c r="K45" s="99"/>
      <c r="L45" s="99"/>
      <c r="M45" s="99"/>
      <c r="N45" s="66" t="s">
        <v>148</v>
      </c>
      <c r="O45" s="66" t="s">
        <v>148</v>
      </c>
      <c r="P45" s="66" t="s">
        <v>148</v>
      </c>
      <c r="Q45" s="66" t="s">
        <v>148</v>
      </c>
      <c r="R45" s="66" t="s">
        <v>148</v>
      </c>
      <c r="S45" s="66" t="s">
        <v>148</v>
      </c>
      <c r="T45" s="66" t="s">
        <v>148</v>
      </c>
      <c r="U45" s="66" t="s">
        <v>148</v>
      </c>
      <c r="V45" s="67"/>
      <c r="W45" s="67"/>
    </row>
    <row r="46" spans="1:23" ht="18.75" customHeight="1" x14ac:dyDescent="0.25">
      <c r="A46" s="93" t="s">
        <v>148</v>
      </c>
      <c r="B46" s="85" t="s">
        <v>148</v>
      </c>
      <c r="C46" s="85" t="s">
        <v>148</v>
      </c>
      <c r="D46" s="85"/>
      <c r="E46" s="85"/>
      <c r="F46" s="84" t="s">
        <v>148</v>
      </c>
      <c r="G46" s="84">
        <v>0</v>
      </c>
      <c r="H46" s="97">
        <v>0</v>
      </c>
      <c r="I46" s="97">
        <v>0</v>
      </c>
      <c r="J46" s="117">
        <f t="shared" si="2"/>
        <v>0</v>
      </c>
      <c r="K46" s="99"/>
      <c r="L46" s="99"/>
      <c r="M46" s="99"/>
      <c r="N46" s="66" t="s">
        <v>148</v>
      </c>
      <c r="O46" s="66" t="s">
        <v>148</v>
      </c>
      <c r="P46" s="66" t="s">
        <v>148</v>
      </c>
      <c r="Q46" s="66" t="s">
        <v>148</v>
      </c>
      <c r="R46" s="66" t="s">
        <v>148</v>
      </c>
      <c r="S46" s="66" t="s">
        <v>148</v>
      </c>
      <c r="T46" s="66" t="s">
        <v>148</v>
      </c>
      <c r="U46" s="66" t="s">
        <v>148</v>
      </c>
      <c r="V46" s="67"/>
      <c r="W46" s="67"/>
    </row>
    <row r="47" spans="1:23" ht="18.75" customHeight="1" x14ac:dyDescent="0.25">
      <c r="A47" s="93" t="s">
        <v>148</v>
      </c>
      <c r="B47" s="85" t="s">
        <v>148</v>
      </c>
      <c r="C47" s="85" t="s">
        <v>148</v>
      </c>
      <c r="D47" s="85"/>
      <c r="E47" s="85"/>
      <c r="F47" s="84" t="s">
        <v>148</v>
      </c>
      <c r="G47" s="84">
        <v>0</v>
      </c>
      <c r="H47" s="97">
        <v>0</v>
      </c>
      <c r="I47" s="97">
        <v>0</v>
      </c>
      <c r="J47" s="117">
        <f t="shared" si="2"/>
        <v>0</v>
      </c>
      <c r="K47" s="99"/>
      <c r="L47" s="99"/>
      <c r="M47" s="99"/>
      <c r="N47" s="66" t="s">
        <v>148</v>
      </c>
      <c r="O47" s="66" t="s">
        <v>148</v>
      </c>
      <c r="P47" s="66" t="s">
        <v>148</v>
      </c>
      <c r="Q47" s="66" t="s">
        <v>148</v>
      </c>
      <c r="R47" s="66" t="s">
        <v>148</v>
      </c>
      <c r="S47" s="66" t="s">
        <v>148</v>
      </c>
      <c r="T47" s="66" t="s">
        <v>148</v>
      </c>
      <c r="U47" s="66" t="s">
        <v>148</v>
      </c>
      <c r="V47" s="67"/>
      <c r="W47" s="67"/>
    </row>
    <row r="48" spans="1:23" ht="18.75" customHeight="1" thickBot="1" x14ac:dyDescent="0.3">
      <c r="A48" s="111" t="s">
        <v>148</v>
      </c>
      <c r="B48" s="85" t="s">
        <v>148</v>
      </c>
      <c r="C48" s="85" t="s">
        <v>148</v>
      </c>
      <c r="D48" s="85"/>
      <c r="E48" s="85"/>
      <c r="F48" s="81" t="s">
        <v>148</v>
      </c>
      <c r="G48" s="85">
        <v>0</v>
      </c>
      <c r="H48" s="97">
        <v>0</v>
      </c>
      <c r="I48" s="97">
        <v>0</v>
      </c>
      <c r="J48" s="117">
        <f t="shared" si="2"/>
        <v>0</v>
      </c>
      <c r="K48" s="109"/>
      <c r="L48" s="109"/>
      <c r="M48" s="109"/>
      <c r="N48" s="66" t="s">
        <v>148</v>
      </c>
      <c r="O48" s="66" t="s">
        <v>148</v>
      </c>
      <c r="P48" s="66" t="s">
        <v>148</v>
      </c>
      <c r="Q48" s="66" t="s">
        <v>148</v>
      </c>
      <c r="R48" s="66" t="s">
        <v>148</v>
      </c>
      <c r="S48" s="66" t="s">
        <v>148</v>
      </c>
      <c r="T48" s="66" t="s">
        <v>148</v>
      </c>
      <c r="U48" s="66" t="s">
        <v>148</v>
      </c>
      <c r="V48" s="67"/>
      <c r="W48" s="67"/>
    </row>
    <row r="49" spans="1:23" ht="17.25" thickTop="1" thickBot="1" x14ac:dyDescent="0.3">
      <c r="A49" s="65" t="s">
        <v>148</v>
      </c>
      <c r="B49" s="245" t="s">
        <v>172</v>
      </c>
      <c r="C49" s="246"/>
      <c r="D49" s="246"/>
      <c r="E49" s="246"/>
      <c r="F49" s="246"/>
      <c r="G49" s="246"/>
      <c r="H49" s="246"/>
      <c r="I49" s="247"/>
      <c r="J49" s="110">
        <f>SUM(J33:J48)</f>
        <v>0</v>
      </c>
      <c r="K49" s="110">
        <f t="shared" ref="K49:M49" si="3">SUM(K33:K48)</f>
        <v>0</v>
      </c>
      <c r="L49" s="110">
        <f t="shared" si="3"/>
        <v>0</v>
      </c>
      <c r="M49" s="110">
        <f t="shared" si="3"/>
        <v>0</v>
      </c>
      <c r="N49" s="66" t="s">
        <v>148</v>
      </c>
      <c r="O49" s="66" t="s">
        <v>148</v>
      </c>
      <c r="P49" s="66" t="s">
        <v>148</v>
      </c>
      <c r="Q49" s="66" t="s">
        <v>148</v>
      </c>
      <c r="R49" s="66" t="s">
        <v>148</v>
      </c>
      <c r="S49" s="66" t="s">
        <v>148</v>
      </c>
      <c r="T49" s="66" t="s">
        <v>148</v>
      </c>
      <c r="U49" s="66" t="s">
        <v>148</v>
      </c>
      <c r="V49" s="67"/>
      <c r="W49" s="67"/>
    </row>
    <row r="50" spans="1:23" x14ac:dyDescent="0.25">
      <c r="A50" s="66" t="s">
        <v>148</v>
      </c>
      <c r="B50" s="66" t="s">
        <v>148</v>
      </c>
      <c r="C50" s="66" t="s">
        <v>148</v>
      </c>
      <c r="D50" s="66"/>
      <c r="E50" s="66"/>
      <c r="F50" s="258" t="s">
        <v>148</v>
      </c>
      <c r="G50" s="258"/>
      <c r="H50" s="258"/>
      <c r="I50" s="258"/>
      <c r="J50" s="258"/>
      <c r="K50" s="258"/>
      <c r="L50" s="258"/>
      <c r="M50" s="258"/>
      <c r="N50" s="66" t="s">
        <v>148</v>
      </c>
      <c r="O50" s="66" t="s">
        <v>148</v>
      </c>
      <c r="P50" s="66" t="s">
        <v>148</v>
      </c>
      <c r="Q50" s="66" t="s">
        <v>148</v>
      </c>
      <c r="R50" s="66" t="s">
        <v>148</v>
      </c>
      <c r="S50" s="66" t="s">
        <v>148</v>
      </c>
      <c r="T50" s="66" t="s">
        <v>148</v>
      </c>
      <c r="U50" s="66" t="s">
        <v>148</v>
      </c>
      <c r="V50" s="66" t="s">
        <v>148</v>
      </c>
      <c r="W50" s="66" t="s">
        <v>148</v>
      </c>
    </row>
    <row r="51" spans="1:23" x14ac:dyDescent="0.25">
      <c r="A51" s="66" t="s">
        <v>148</v>
      </c>
      <c r="B51" s="197" t="s">
        <v>148</v>
      </c>
      <c r="C51" s="197" t="s">
        <v>148</v>
      </c>
      <c r="D51" s="197"/>
      <c r="E51" s="197"/>
      <c r="F51" s="256" t="s">
        <v>148</v>
      </c>
      <c r="G51" s="256"/>
      <c r="H51" s="256"/>
      <c r="I51" s="256"/>
      <c r="J51" s="256"/>
      <c r="K51" s="256"/>
      <c r="L51" s="256"/>
      <c r="M51" s="256"/>
      <c r="N51" s="66" t="s">
        <v>148</v>
      </c>
      <c r="O51" s="66" t="s">
        <v>148</v>
      </c>
      <c r="P51" s="66" t="s">
        <v>148</v>
      </c>
      <c r="Q51" s="66" t="s">
        <v>148</v>
      </c>
      <c r="R51" s="66" t="s">
        <v>148</v>
      </c>
      <c r="S51" s="66" t="s">
        <v>148</v>
      </c>
      <c r="T51" s="66" t="s">
        <v>148</v>
      </c>
      <c r="U51" s="66" t="s">
        <v>148</v>
      </c>
      <c r="V51" s="66" t="s">
        <v>148</v>
      </c>
      <c r="W51" s="66" t="s">
        <v>148</v>
      </c>
    </row>
    <row r="52" spans="1:23" ht="15.75" thickBot="1" x14ac:dyDescent="0.3">
      <c r="A52" s="66" t="s">
        <v>148</v>
      </c>
      <c r="B52" s="66" t="s">
        <v>148</v>
      </c>
      <c r="C52" s="66" t="s">
        <v>148</v>
      </c>
      <c r="D52" s="66"/>
      <c r="E52" s="66"/>
      <c r="F52" s="66" t="s">
        <v>148</v>
      </c>
      <c r="G52" s="66" t="s">
        <v>148</v>
      </c>
      <c r="H52" s="66" t="s">
        <v>148</v>
      </c>
      <c r="I52" s="66" t="s">
        <v>148</v>
      </c>
      <c r="J52" s="66" t="s">
        <v>148</v>
      </c>
      <c r="K52" s="66" t="s">
        <v>148</v>
      </c>
      <c r="L52" s="66" t="s">
        <v>148</v>
      </c>
      <c r="M52" s="66" t="s">
        <v>148</v>
      </c>
      <c r="N52" s="66" t="s">
        <v>148</v>
      </c>
      <c r="O52" s="66" t="s">
        <v>148</v>
      </c>
      <c r="P52" s="66" t="s">
        <v>148</v>
      </c>
      <c r="Q52" s="66" t="s">
        <v>148</v>
      </c>
      <c r="R52" s="66" t="s">
        <v>148</v>
      </c>
      <c r="S52" s="66" t="s">
        <v>148</v>
      </c>
      <c r="T52" s="66" t="s">
        <v>148</v>
      </c>
      <c r="U52" s="66" t="s">
        <v>148</v>
      </c>
      <c r="V52" s="66" t="s">
        <v>148</v>
      </c>
      <c r="W52" s="66" t="s">
        <v>148</v>
      </c>
    </row>
    <row r="53" spans="1:23" ht="33.75" customHeight="1" thickBot="1" x14ac:dyDescent="0.3">
      <c r="A53" s="66" t="s">
        <v>148</v>
      </c>
      <c r="B53" s="66" t="s">
        <v>148</v>
      </c>
      <c r="C53" s="66" t="s">
        <v>148</v>
      </c>
      <c r="D53" s="66"/>
      <c r="E53" s="66"/>
      <c r="F53" s="66" t="s">
        <v>148</v>
      </c>
      <c r="G53" s="243" t="s">
        <v>173</v>
      </c>
      <c r="H53" s="244"/>
      <c r="I53" s="244"/>
      <c r="J53" s="100">
        <f>SUM(J49,J28)</f>
        <v>0</v>
      </c>
      <c r="K53" s="100">
        <f>SUM(K49,K28)</f>
        <v>0</v>
      </c>
      <c r="L53" s="100">
        <f>SUM(L49,L28)</f>
        <v>0</v>
      </c>
      <c r="M53" s="100">
        <f>SUM(M49,M28)</f>
        <v>0</v>
      </c>
      <c r="N53" s="66" t="s">
        <v>148</v>
      </c>
      <c r="O53" s="66" t="s">
        <v>148</v>
      </c>
      <c r="P53" s="66" t="s">
        <v>148</v>
      </c>
      <c r="Q53" s="66" t="s">
        <v>148</v>
      </c>
      <c r="R53" s="66" t="s">
        <v>148</v>
      </c>
      <c r="S53" s="66" t="s">
        <v>148</v>
      </c>
      <c r="T53" s="66" t="s">
        <v>148</v>
      </c>
      <c r="U53" s="66" t="s">
        <v>148</v>
      </c>
      <c r="V53" s="66" t="s">
        <v>148</v>
      </c>
      <c r="W53" s="67"/>
    </row>
    <row r="54" spans="1:23" x14ac:dyDescent="0.25">
      <c r="A54" s="66" t="s">
        <v>148</v>
      </c>
      <c r="B54" s="66" t="s">
        <v>148</v>
      </c>
      <c r="C54" s="66" t="s">
        <v>148</v>
      </c>
      <c r="D54" s="66"/>
      <c r="E54" s="66"/>
      <c r="F54" s="66" t="s">
        <v>148</v>
      </c>
      <c r="G54" s="66" t="s">
        <v>148</v>
      </c>
      <c r="H54" s="66" t="s">
        <v>148</v>
      </c>
      <c r="I54" s="66" t="s">
        <v>148</v>
      </c>
      <c r="J54" s="66" t="s">
        <v>148</v>
      </c>
      <c r="K54" s="66" t="s">
        <v>148</v>
      </c>
      <c r="L54" s="66" t="s">
        <v>148</v>
      </c>
      <c r="M54" s="66" t="s">
        <v>148</v>
      </c>
      <c r="N54" s="66" t="s">
        <v>148</v>
      </c>
      <c r="O54" s="66" t="s">
        <v>148</v>
      </c>
      <c r="P54" s="66" t="s">
        <v>148</v>
      </c>
      <c r="Q54" s="66" t="s">
        <v>148</v>
      </c>
      <c r="R54" s="66" t="s">
        <v>148</v>
      </c>
      <c r="S54" s="66" t="s">
        <v>148</v>
      </c>
      <c r="T54" s="66" t="s">
        <v>148</v>
      </c>
      <c r="U54" s="66" t="s">
        <v>148</v>
      </c>
      <c r="V54" s="66" t="s">
        <v>148</v>
      </c>
      <c r="W54" s="66" t="s">
        <v>148</v>
      </c>
    </row>
    <row r="55" spans="1:23" ht="33" customHeight="1" x14ac:dyDescent="0.25">
      <c r="A55" s="242" t="s">
        <v>174</v>
      </c>
      <c r="B55" s="242"/>
      <c r="C55" s="242"/>
      <c r="D55" s="242"/>
      <c r="E55" s="242"/>
      <c r="F55" s="242"/>
      <c r="G55" s="242"/>
      <c r="H55" s="242"/>
      <c r="I55" s="242"/>
      <c r="J55" s="242"/>
      <c r="K55" s="242"/>
      <c r="L55" s="242"/>
      <c r="M55" s="242"/>
      <c r="N55" s="66" t="s">
        <v>148</v>
      </c>
      <c r="O55" s="66" t="s">
        <v>148</v>
      </c>
      <c r="P55" s="66" t="s">
        <v>148</v>
      </c>
      <c r="Q55" s="66" t="s">
        <v>148</v>
      </c>
      <c r="R55" s="66" t="s">
        <v>148</v>
      </c>
      <c r="S55" s="66" t="s">
        <v>148</v>
      </c>
      <c r="T55" s="66" t="s">
        <v>148</v>
      </c>
      <c r="U55" s="66" t="s">
        <v>148</v>
      </c>
      <c r="V55" s="66" t="s">
        <v>148</v>
      </c>
      <c r="W55" s="66" t="s">
        <v>148</v>
      </c>
    </row>
  </sheetData>
  <mergeCells count="14">
    <mergeCell ref="B1:M1"/>
    <mergeCell ref="F51:M51"/>
    <mergeCell ref="C30:M30"/>
    <mergeCell ref="B49:I49"/>
    <mergeCell ref="F50:M50"/>
    <mergeCell ref="L3:M3"/>
    <mergeCell ref="L31:M31"/>
    <mergeCell ref="A55:M55"/>
    <mergeCell ref="G53:I53"/>
    <mergeCell ref="B28:I28"/>
    <mergeCell ref="G3:K3"/>
    <mergeCell ref="B3:F3"/>
    <mergeCell ref="G31:K31"/>
    <mergeCell ref="B31:F3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F0B2C-BB15-4546-A7DB-9A2AC5D01089}">
  <dimension ref="A1:I14"/>
  <sheetViews>
    <sheetView zoomScaleNormal="100" workbookViewId="0">
      <selection activeCell="F5" sqref="F5"/>
    </sheetView>
  </sheetViews>
  <sheetFormatPr defaultColWidth="9.140625" defaultRowHeight="15" x14ac:dyDescent="0.25"/>
  <cols>
    <col min="1" max="1" width="7.140625" style="1" customWidth="1"/>
    <col min="2" max="2" width="60.28515625" style="2" customWidth="1"/>
    <col min="3" max="3" width="21.85546875" style="2" customWidth="1"/>
    <col min="4" max="4" width="29.140625" style="2" customWidth="1"/>
    <col min="5" max="5" width="18" style="25" customWidth="1"/>
    <col min="6" max="6" width="19.140625" style="2" customWidth="1"/>
    <col min="7" max="7" width="16.7109375" style="2" customWidth="1"/>
    <col min="8" max="8" width="22" style="11" bestFit="1" customWidth="1"/>
    <col min="9" max="9" width="64" style="1" customWidth="1"/>
    <col min="10" max="10" width="14.7109375" style="1" bestFit="1" customWidth="1"/>
    <col min="11" max="11" width="16.42578125" style="1" bestFit="1" customWidth="1"/>
    <col min="12" max="12" width="14.7109375" style="1" bestFit="1" customWidth="1"/>
    <col min="13" max="16384" width="9.140625" style="1"/>
  </cols>
  <sheetData>
    <row r="1" spans="1:9" ht="34.35" customHeight="1" x14ac:dyDescent="0.25">
      <c r="A1" s="259" t="s">
        <v>18</v>
      </c>
      <c r="B1" s="231"/>
      <c r="C1" s="231"/>
      <c r="D1" s="231"/>
      <c r="E1" s="231"/>
      <c r="F1" s="231"/>
      <c r="G1" s="231"/>
      <c r="H1" s="232"/>
      <c r="I1" s="26"/>
    </row>
    <row r="2" spans="1:9" ht="15.75" thickBot="1" x14ac:dyDescent="0.3">
      <c r="A2" s="12"/>
      <c r="B2" s="27" t="s">
        <v>23</v>
      </c>
      <c r="C2" s="260" t="s">
        <v>24</v>
      </c>
      <c r="D2" s="261"/>
      <c r="E2" s="261"/>
      <c r="F2" s="261"/>
      <c r="G2" s="261"/>
      <c r="H2" s="262"/>
      <c r="I2" s="28"/>
    </row>
    <row r="3" spans="1:9" ht="51" x14ac:dyDescent="0.25">
      <c r="A3" s="29" t="s">
        <v>73</v>
      </c>
      <c r="B3" s="30" t="s">
        <v>175</v>
      </c>
      <c r="C3" s="31" t="s">
        <v>176</v>
      </c>
      <c r="D3" s="31" t="s">
        <v>177</v>
      </c>
      <c r="E3" s="31" t="s">
        <v>178</v>
      </c>
      <c r="F3" s="31" t="s">
        <v>179</v>
      </c>
      <c r="G3" s="31" t="s">
        <v>180</v>
      </c>
      <c r="H3" s="32" t="s">
        <v>181</v>
      </c>
      <c r="I3" s="33" t="s">
        <v>182</v>
      </c>
    </row>
    <row r="4" spans="1:9" ht="15" customHeight="1" x14ac:dyDescent="0.25">
      <c r="A4" s="37"/>
      <c r="B4" s="270" t="s">
        <v>183</v>
      </c>
      <c r="C4" s="271"/>
      <c r="D4" s="271"/>
      <c r="E4" s="271"/>
      <c r="F4" s="271"/>
      <c r="G4" s="271"/>
      <c r="H4" s="272"/>
      <c r="I4" s="38"/>
    </row>
    <row r="5" spans="1:9" x14ac:dyDescent="0.25">
      <c r="A5" s="9">
        <v>1</v>
      </c>
      <c r="B5" s="34" t="s">
        <v>184</v>
      </c>
      <c r="C5" s="24" t="s">
        <v>86</v>
      </c>
      <c r="D5" s="34" t="s">
        <v>185</v>
      </c>
      <c r="E5" s="160">
        <v>1</v>
      </c>
      <c r="F5" s="23">
        <v>0</v>
      </c>
      <c r="G5" s="35">
        <f t="shared" ref="G5" si="0">SUM(E5*F5)</f>
        <v>0</v>
      </c>
      <c r="H5" s="36">
        <f>SUM(G5*12)</f>
        <v>0</v>
      </c>
      <c r="I5" s="73"/>
    </row>
    <row r="6" spans="1:9" ht="15" customHeight="1" x14ac:dyDescent="0.25">
      <c r="A6" s="37"/>
      <c r="B6" s="270" t="s">
        <v>186</v>
      </c>
      <c r="C6" s="271"/>
      <c r="D6" s="271"/>
      <c r="E6" s="271"/>
      <c r="F6" s="271"/>
      <c r="G6" s="271"/>
      <c r="H6" s="272"/>
      <c r="I6" s="74"/>
    </row>
    <row r="7" spans="1:9" x14ac:dyDescent="0.25">
      <c r="A7" s="9">
        <v>1</v>
      </c>
      <c r="B7" s="34" t="s">
        <v>184</v>
      </c>
      <c r="C7" s="24" t="s">
        <v>86</v>
      </c>
      <c r="D7" s="34" t="s">
        <v>185</v>
      </c>
      <c r="E7" s="160">
        <v>1</v>
      </c>
      <c r="F7" s="23">
        <v>0</v>
      </c>
      <c r="G7" s="35">
        <f t="shared" ref="G7" si="1">SUM(E7*F7)</f>
        <v>0</v>
      </c>
      <c r="H7" s="36">
        <f>SUM(G7*12)</f>
        <v>0</v>
      </c>
      <c r="I7" s="73"/>
    </row>
    <row r="8" spans="1:9" ht="15" customHeight="1" x14ac:dyDescent="0.25">
      <c r="A8" s="37"/>
      <c r="B8" s="270" t="s">
        <v>187</v>
      </c>
      <c r="C8" s="271"/>
      <c r="D8" s="271"/>
      <c r="E8" s="271"/>
      <c r="F8" s="271"/>
      <c r="G8" s="271"/>
      <c r="H8" s="272"/>
      <c r="I8" s="74"/>
    </row>
    <row r="9" spans="1:9" x14ac:dyDescent="0.25">
      <c r="A9" s="9">
        <v>1</v>
      </c>
      <c r="B9" s="34" t="s">
        <v>184</v>
      </c>
      <c r="C9" s="24" t="s">
        <v>86</v>
      </c>
      <c r="D9" s="34" t="s">
        <v>185</v>
      </c>
      <c r="E9" s="160">
        <v>1</v>
      </c>
      <c r="F9" s="23">
        <v>0</v>
      </c>
      <c r="G9" s="35">
        <f t="shared" ref="G9" si="2">SUM(E9*F9)</f>
        <v>0</v>
      </c>
      <c r="H9" s="36">
        <f>SUM(G9*12)</f>
        <v>0</v>
      </c>
      <c r="I9" s="73"/>
    </row>
    <row r="10" spans="1:9" s="11" customFormat="1" ht="15.75" thickBot="1" x14ac:dyDescent="0.3">
      <c r="A10" s="39"/>
      <c r="B10" s="40"/>
      <c r="C10" s="41"/>
      <c r="D10" s="41"/>
      <c r="E10" s="41"/>
      <c r="F10" s="41"/>
      <c r="G10" s="42"/>
      <c r="H10" s="43"/>
      <c r="I10" s="44"/>
    </row>
    <row r="11" spans="1:9" ht="16.5" thickTop="1" thickBot="1" x14ac:dyDescent="0.3">
      <c r="A11" s="45"/>
      <c r="B11" s="263" t="s">
        <v>188</v>
      </c>
      <c r="C11" s="263"/>
      <c r="D11" s="263"/>
      <c r="E11" s="263"/>
      <c r="F11" s="263"/>
      <c r="G11" s="263"/>
      <c r="H11" s="46">
        <f>SUM(H5,H7,H9)</f>
        <v>0</v>
      </c>
      <c r="I11" s="47"/>
    </row>
    <row r="13" spans="1:9" ht="15" customHeight="1" x14ac:dyDescent="0.25">
      <c r="A13" s="264" t="s">
        <v>189</v>
      </c>
      <c r="B13" s="265"/>
      <c r="C13" s="265"/>
      <c r="D13" s="265"/>
      <c r="E13" s="265"/>
      <c r="F13" s="265"/>
      <c r="G13" s="265"/>
      <c r="H13" s="266"/>
    </row>
    <row r="14" spans="1:9" ht="90" customHeight="1" x14ac:dyDescent="0.25">
      <c r="A14" s="267"/>
      <c r="B14" s="268"/>
      <c r="C14" s="268"/>
      <c r="D14" s="268"/>
      <c r="E14" s="268"/>
      <c r="F14" s="268"/>
      <c r="G14" s="268"/>
      <c r="H14" s="269"/>
    </row>
  </sheetData>
  <mergeCells count="8">
    <mergeCell ref="A1:H1"/>
    <mergeCell ref="C2:H2"/>
    <mergeCell ref="B11:G11"/>
    <mergeCell ref="A13:H13"/>
    <mergeCell ref="A14:H14"/>
    <mergeCell ref="B4:H4"/>
    <mergeCell ref="B6:H6"/>
    <mergeCell ref="B8:H8"/>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F0E97-EFD3-4774-AC03-18CB418CA3C4}">
  <dimension ref="A1:D16"/>
  <sheetViews>
    <sheetView zoomScaleNormal="100" workbookViewId="0">
      <selection activeCell="D19" sqref="D19"/>
    </sheetView>
  </sheetViews>
  <sheetFormatPr defaultColWidth="9.140625" defaultRowHeight="14.25" x14ac:dyDescent="0.25"/>
  <cols>
    <col min="1" max="1" width="7.140625" style="1" customWidth="1"/>
    <col min="2" max="2" width="30.7109375" style="2" customWidth="1"/>
    <col min="3" max="3" width="39.7109375" style="2" customWidth="1"/>
    <col min="4" max="4" width="19" style="2" customWidth="1"/>
    <col min="5" max="5" width="6" style="1" customWidth="1"/>
    <col min="6" max="16384" width="9.140625" style="1"/>
  </cols>
  <sheetData>
    <row r="1" spans="1:4" ht="37.9" customHeight="1" x14ac:dyDescent="0.25">
      <c r="A1" s="13"/>
      <c r="B1" s="273" t="s">
        <v>190</v>
      </c>
      <c r="C1" s="231"/>
      <c r="D1" s="231"/>
    </row>
    <row r="2" spans="1:4" ht="15" x14ac:dyDescent="0.25">
      <c r="A2" s="12"/>
      <c r="B2" s="27" t="s">
        <v>23</v>
      </c>
      <c r="C2" s="233" t="s">
        <v>24</v>
      </c>
      <c r="D2" s="234"/>
    </row>
    <row r="3" spans="1:4" ht="15" x14ac:dyDescent="0.25">
      <c r="A3" s="8" t="s">
        <v>73</v>
      </c>
      <c r="B3" s="274" t="s">
        <v>191</v>
      </c>
      <c r="C3" s="275"/>
      <c r="D3" s="68" t="s">
        <v>192</v>
      </c>
    </row>
    <row r="4" spans="1:4" x14ac:dyDescent="0.25">
      <c r="A4" s="48">
        <v>1</v>
      </c>
      <c r="B4" s="276" t="s">
        <v>193</v>
      </c>
      <c r="C4" s="277"/>
      <c r="D4" s="49"/>
    </row>
    <row r="5" spans="1:4" x14ac:dyDescent="0.25">
      <c r="A5" s="48">
        <v>2</v>
      </c>
      <c r="B5" s="276" t="s">
        <v>194</v>
      </c>
      <c r="C5" s="277"/>
      <c r="D5" s="49"/>
    </row>
    <row r="6" spans="1:4" x14ac:dyDescent="0.25">
      <c r="A6" s="48">
        <v>3</v>
      </c>
      <c r="B6" s="198" t="s">
        <v>195</v>
      </c>
      <c r="C6" s="199"/>
      <c r="D6" s="49"/>
    </row>
    <row r="7" spans="1:4" x14ac:dyDescent="0.25">
      <c r="A7" s="48">
        <v>4</v>
      </c>
      <c r="B7" s="198" t="s">
        <v>196</v>
      </c>
      <c r="C7" s="199"/>
      <c r="D7" s="49"/>
    </row>
    <row r="8" spans="1:4" x14ac:dyDescent="0.25">
      <c r="A8" s="48">
        <v>5</v>
      </c>
      <c r="B8" s="198" t="s">
        <v>197</v>
      </c>
      <c r="C8" s="199"/>
      <c r="D8" s="49"/>
    </row>
    <row r="9" spans="1:4" x14ac:dyDescent="0.25">
      <c r="A9" s="48">
        <v>6</v>
      </c>
      <c r="B9" s="198" t="s">
        <v>198</v>
      </c>
      <c r="C9" s="199"/>
      <c r="D9" s="49"/>
    </row>
    <row r="10" spans="1:4" x14ac:dyDescent="0.25">
      <c r="A10" s="48">
        <v>7</v>
      </c>
      <c r="B10" s="198" t="s">
        <v>199</v>
      </c>
      <c r="C10" s="199"/>
      <c r="D10" s="49"/>
    </row>
    <row r="11" spans="1:4" x14ac:dyDescent="0.25">
      <c r="A11" s="48">
        <v>8</v>
      </c>
      <c r="B11" s="198" t="s">
        <v>200</v>
      </c>
      <c r="C11" s="199"/>
      <c r="D11" s="49"/>
    </row>
    <row r="12" spans="1:4" x14ac:dyDescent="0.25">
      <c r="A12" s="48">
        <v>9</v>
      </c>
      <c r="B12" s="198" t="s">
        <v>201</v>
      </c>
      <c r="C12" s="199"/>
      <c r="D12" s="49"/>
    </row>
    <row r="13" spans="1:4" x14ac:dyDescent="0.25">
      <c r="A13" s="48">
        <v>10</v>
      </c>
      <c r="B13" s="198" t="s">
        <v>202</v>
      </c>
      <c r="C13" s="199"/>
      <c r="D13" s="49"/>
    </row>
    <row r="14" spans="1:4" x14ac:dyDescent="0.25">
      <c r="A14" s="135"/>
      <c r="B14" s="101"/>
      <c r="C14" s="102"/>
      <c r="D14" s="50"/>
    </row>
    <row r="16" spans="1:4" x14ac:dyDescent="0.25">
      <c r="A16" s="94">
        <v>1920</v>
      </c>
      <c r="B16" s="95" t="s">
        <v>203</v>
      </c>
      <c r="C16" s="95"/>
    </row>
  </sheetData>
  <mergeCells count="5">
    <mergeCell ref="B1:D1"/>
    <mergeCell ref="C2:D2"/>
    <mergeCell ref="B3:C3"/>
    <mergeCell ref="B4:C4"/>
    <mergeCell ref="B5:C5"/>
  </mergeCells>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2A3DD3DD3FCBC45AD4DB83B094F4C07" ma:contentTypeVersion="3" ma:contentTypeDescription="Create a new document." ma:contentTypeScope="" ma:versionID="2cd32bedc15acace22afe9d6ace48a90">
  <xsd:schema xmlns:xsd="http://www.w3.org/2001/XMLSchema" xmlns:xs="http://www.w3.org/2001/XMLSchema" xmlns:p="http://schemas.microsoft.com/office/2006/metadata/properties" xmlns:ns2="da6bdbbf-abd3-4078-863a-6e72bccd674e" targetNamespace="http://schemas.microsoft.com/office/2006/metadata/properties" ma:root="true" ma:fieldsID="48e20dd9cb42f0b31bd8a0d62b132e09" ns2:_="">
    <xsd:import namespace="da6bdbbf-abd3-4078-863a-6e72bccd674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6bdbbf-abd3-4078-863a-6e72bccd67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65B6C5-13A5-4B5E-A3C9-F07A70F7A3C4}">
  <ds:schemaRefs>
    <ds:schemaRef ds:uri="http://schemas.microsoft.com/office/infopath/2007/PartnerControls"/>
    <ds:schemaRef ds:uri="http://schemas.microsoft.com/office/2006/documentManagement/types"/>
    <ds:schemaRef ds:uri="http://purl.org/dc/terms/"/>
    <ds:schemaRef ds:uri="da6bdbbf-abd3-4078-863a-6e72bccd674e"/>
    <ds:schemaRef ds:uri="http://purl.org/dc/elements/1.1/"/>
    <ds:schemaRef ds:uri="http://www.w3.org/XML/1998/namespace"/>
    <ds:schemaRef ds:uri="http://schemas.openxmlformats.org/package/2006/metadata/core-properties"/>
    <ds:schemaRef ds:uri="http://purl.org/dc/dcmitype/"/>
    <ds:schemaRef ds:uri="http://schemas.microsoft.com/office/2006/metadata/properties"/>
  </ds:schemaRefs>
</ds:datastoreItem>
</file>

<file path=customXml/itemProps2.xml><?xml version="1.0" encoding="utf-8"?>
<ds:datastoreItem xmlns:ds="http://schemas.openxmlformats.org/officeDocument/2006/customXml" ds:itemID="{174407F4-5905-4368-9F60-6D4D647E85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6bdbbf-abd3-4078-863a-6e72bccd67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FF806C7-CCD9-4902-A0EF-97D4C66A1721}">
  <ds:schemaRefs>
    <ds:schemaRef ds:uri="http://schemas.microsoft.com/sharepoint/v3/contenttype/forms"/>
  </ds:schemaRefs>
</ds:datastoreItem>
</file>

<file path=docMetadata/LabelInfo.xml><?xml version="1.0" encoding="utf-8"?>
<clbl:labelList xmlns:clbl="http://schemas.microsoft.com/office/2020/mipLabelMetadata">
  <clbl:label id="{0bb6ca0c-ccb3-428b-9d5f-a9c60cad6645}" enabled="1" method="Standard" siteId="{fe186a25-7d49-41e6-9941-05d2281d36c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1. Instructions</vt:lpstr>
      <vt:lpstr>2. Cost Summary</vt:lpstr>
      <vt:lpstr>3. Project Phase Calculator</vt:lpstr>
      <vt:lpstr>4. Base Contract Deliverables</vt:lpstr>
      <vt:lpstr>5.Licensing Tools Hosting Costs</vt:lpstr>
      <vt:lpstr>6. Maintenance &amp; Operations</vt:lpstr>
      <vt:lpstr>7. Staff Rate Sheet (UT)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Jha,Trevor</dc:creator>
  <cp:keywords/>
  <dc:description/>
  <cp:lastModifiedBy>Gutierrez, Nichole@CIO</cp:lastModifiedBy>
  <cp:revision/>
  <cp:lastPrinted>2025-11-17T17:08:14Z</cp:lastPrinted>
  <dcterms:created xsi:type="dcterms:W3CDTF">2022-03-29T18:22:49Z</dcterms:created>
  <dcterms:modified xsi:type="dcterms:W3CDTF">2026-10-01T15:09:13Z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0x010100C2A3DD3DD3FCBC45AD4DB83B094F4C07</vt:lpwstr>
  </property>
  <property fmtid="{D5CDD505-2E9C-101B-9397-08002B2CF9AE}" pid="3" name="Order">
    <vt:r8>57700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MediaServiceImageTags">
    <vt:lpwstr/>
  </property>
</Properties>
</file>