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Z:\_PEOPLE\Rasco, Andrew\ITN's\New Voting System for SOS\Event Docs\"/>
    </mc:Choice>
  </mc:AlternateContent>
  <xr:revisionPtr revIDLastSave="0" documentId="8_{04D51961-BC51-41FA-A410-EEA903868D0D}" xr6:coauthVersionLast="47" xr6:coauthVersionMax="47" xr10:uidLastSave="{00000000-0000-0000-0000-000000000000}"/>
  <workbookProtection workbookAlgorithmName="SHA-512" workbookHashValue="N2mqCsDpipVf+BcG83wFMnlA035vHEhCy4wPo4nfYCJg43pwzayeXHoMAcciUovnRp8oZc4HeOzt5Eriv0WhJQ==" workbookSaltValue="n0Kxp1luNTM2tfvAdqVzYg==" workbookSpinCount="100000" lockStructure="1"/>
  <bookViews>
    <workbookView xWindow="-120" yWindow="-120" windowWidth="29040" windowHeight="15720" xr2:uid="{00000000-000D-0000-FFFF-FFFF00000000}"/>
  </bookViews>
  <sheets>
    <sheet name="Proposer Tab" sheetId="2" r:id="rId1"/>
    <sheet name="Evaluation Tab" sheetId="1"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6" i="1" l="1"/>
  <c r="B43" i="1" s="1"/>
  <c r="M27" i="1"/>
  <c r="B44" i="1" s="1"/>
  <c r="M28" i="1"/>
  <c r="M29" i="1"/>
  <c r="B46" i="1" s="1"/>
  <c r="M30" i="1"/>
  <c r="B47" i="1" s="1"/>
  <c r="M31" i="1"/>
  <c r="M32" i="1"/>
  <c r="B49" i="1" s="1"/>
  <c r="M33" i="1"/>
  <c r="B50" i="1" s="1"/>
  <c r="M34" i="1"/>
  <c r="B51" i="1" s="1"/>
  <c r="I26" i="1"/>
  <c r="I27" i="1"/>
  <c r="I28" i="1"/>
  <c r="I29" i="1"/>
  <c r="I30" i="1"/>
  <c r="I31" i="1"/>
  <c r="I32" i="1"/>
  <c r="I33" i="1"/>
  <c r="I34" i="1"/>
  <c r="G26" i="1"/>
  <c r="G27" i="1"/>
  <c r="G28" i="1"/>
  <c r="G29" i="1"/>
  <c r="G30" i="1"/>
  <c r="G31" i="1"/>
  <c r="G32" i="1"/>
  <c r="G33" i="1"/>
  <c r="G34" i="1"/>
  <c r="I25" i="1"/>
  <c r="G25" i="1"/>
  <c r="B26" i="1"/>
  <c r="B27" i="1"/>
  <c r="B28" i="1"/>
  <c r="B29" i="1"/>
  <c r="B30" i="1"/>
  <c r="B31" i="1"/>
  <c r="B32" i="1"/>
  <c r="B33" i="1"/>
  <c r="B34" i="1"/>
  <c r="B25" i="1"/>
  <c r="M25" i="1"/>
  <c r="B42" i="1" s="1"/>
  <c r="D9" i="1"/>
  <c r="A70" i="1"/>
  <c r="I51" i="1"/>
  <c r="I50" i="1"/>
  <c r="I49" i="1"/>
  <c r="I48" i="1"/>
  <c r="B48" i="1"/>
  <c r="I47" i="1"/>
  <c r="I46" i="1"/>
  <c r="I45" i="1"/>
  <c r="B45" i="1"/>
  <c r="I44" i="1"/>
  <c r="I43" i="1"/>
  <c r="I42" i="1"/>
  <c r="B15" i="1"/>
  <c r="B12" i="1"/>
  <c r="M1" i="1"/>
  <c r="L51" i="1" l="1"/>
  <c r="I65" i="1" s="1"/>
  <c r="L42" i="1"/>
  <c r="B56" i="1" s="1"/>
  <c r="L45" i="1"/>
  <c r="E59" i="1" s="1"/>
  <c r="A35" i="1"/>
  <c r="L46" i="1"/>
  <c r="E60" i="1" s="1"/>
  <c r="L43" i="1"/>
  <c r="I57" i="1" s="1"/>
  <c r="L48" i="1"/>
  <c r="I62" i="1" s="1"/>
  <c r="L50" i="1"/>
  <c r="F64" i="1" s="1"/>
  <c r="L47" i="1"/>
  <c r="I61" i="1" s="1"/>
  <c r="L44" i="1"/>
  <c r="I58" i="1" s="1"/>
  <c r="L49" i="1"/>
  <c r="I63" i="1" s="1"/>
  <c r="B52" i="1"/>
  <c r="F65" i="1" l="1"/>
  <c r="M65" i="1" s="1"/>
  <c r="E65" i="1"/>
  <c r="B65" i="1"/>
  <c r="E57" i="1"/>
  <c r="F60" i="1"/>
  <c r="B60" i="1"/>
  <c r="B57" i="1"/>
  <c r="F57" i="1"/>
  <c r="I60" i="1"/>
  <c r="F58" i="1"/>
  <c r="B62" i="1"/>
  <c r="F61" i="1"/>
  <c r="M61" i="1" s="1"/>
  <c r="I59" i="1"/>
  <c r="F56" i="1"/>
  <c r="M56" i="1" s="1"/>
  <c r="B59" i="1"/>
  <c r="M59" i="1" s="1"/>
  <c r="F59" i="1"/>
  <c r="I56" i="1"/>
  <c r="E56" i="1"/>
  <c r="F63" i="1"/>
  <c r="B63" i="1"/>
  <c r="M63" i="1" s="1"/>
  <c r="E61" i="1"/>
  <c r="B58" i="1"/>
  <c r="B61" i="1"/>
  <c r="E62" i="1"/>
  <c r="L52" i="1"/>
  <c r="A53" i="1" s="1"/>
  <c r="E58" i="1"/>
  <c r="B64" i="1"/>
  <c r="M64" i="1" s="1"/>
  <c r="I64" i="1"/>
  <c r="E63" i="1"/>
  <c r="F62" i="1"/>
  <c r="E64" i="1"/>
  <c r="M60" i="1"/>
  <c r="M58" i="1"/>
  <c r="M62" i="1"/>
  <c r="M57" i="1" l="1"/>
  <c r="B66" i="1"/>
  <c r="M67" i="1" l="1"/>
  <c r="M68" i="1"/>
  <c r="M66" i="1"/>
  <c r="N70" i="1" s="1"/>
  <c r="A72" i="1" s="1"/>
  <c r="M1" i="2"/>
</calcChain>
</file>

<file path=xl/sharedStrings.xml><?xml version="1.0" encoding="utf-8"?>
<sst xmlns="http://schemas.openxmlformats.org/spreadsheetml/2006/main" count="90" uniqueCount="52">
  <si>
    <t>Hudson/Veterans RFP Points Worksheet</t>
  </si>
  <si>
    <t>Office of State Procurement</t>
  </si>
  <si>
    <t>v 18.9.17</t>
  </si>
  <si>
    <t>1.  RFP #, Title:</t>
  </si>
  <si>
    <t>2.  Enter total number of RFP Evaluations points reserved for Hudson/Veterans 
     certified small entrepreneurships (must equal 12% of total RFP Evaluation points)</t>
  </si>
  <si>
    <t>3.  Proposer:</t>
  </si>
  <si>
    <t>4.  Is the Proposer a certified small entrepreneurship through the Veterans Initiative?</t>
  </si>
  <si>
    <t>5.  Is the Proposer a certified small entrepreneurship through the Hudson Initiative?</t>
  </si>
  <si>
    <t>6.  Does the Proposer intend to subcontract with certified small entrepreneurships?</t>
  </si>
  <si>
    <t>(if Yes, complete question 7 below; if No to questions 4-6, the Proposer should receive 0 points)</t>
  </si>
  <si>
    <t>7.  Total estimated value of the contract (Proposer's cost proposal):</t>
  </si>
  <si>
    <t>8.  Subcontractor Information</t>
  </si>
  <si>
    <t>#</t>
  </si>
  <si>
    <t>Subcontractor Name</t>
  </si>
  <si>
    <t>Hudson/Veteran</t>
  </si>
  <si>
    <t>Description of Work</t>
  </si>
  <si>
    <t>Subcontract Value</t>
  </si>
  <si>
    <t>A</t>
  </si>
  <si>
    <t>B</t>
  </si>
  <si>
    <t>C</t>
  </si>
  <si>
    <t>D</t>
  </si>
  <si>
    <t>E</t>
  </si>
  <si>
    <t>F</t>
  </si>
  <si>
    <t>G</t>
  </si>
  <si>
    <t>H</t>
  </si>
  <si>
    <t>I</t>
  </si>
  <si>
    <t>J</t>
  </si>
  <si>
    <t>9.  Total value of scope overlap/duplication among subcontractors:</t>
  </si>
  <si>
    <t>The agency is responsible for determining the Total value of scope overlap/duplication among subcontractors. This determination should be based upon the detailed description of the subcontracted work to be performed and the anticipated dollar value of the subcontracts.</t>
  </si>
  <si>
    <t>(usually $0, unless two or more prospective subcontractors are shown for the same work)</t>
  </si>
  <si>
    <t>(if $0, proceed to end)</t>
  </si>
  <si>
    <t>10.  Scope Overlap Correction</t>
  </si>
  <si>
    <t>Affected by Overlap?</t>
  </si>
  <si>
    <t>Overlap Reduction</t>
  </si>
  <si>
    <t>Net Subcontract Value</t>
  </si>
  <si>
    <t>11.  Proposer Points for Subcontractors</t>
  </si>
  <si>
    <t>Net Value</t>
  </si>
  <si>
    <t>÷</t>
  </si>
  <si>
    <t>Total Proposal Cost</t>
  </si>
  <si>
    <t>HVI Points Earned</t>
  </si>
  <si>
    <t>Total (Both Programs):</t>
  </si>
  <si>
    <t>SubTotal - Veterans:</t>
  </si>
  <si>
    <t>SubTotal - Hudson:</t>
  </si>
  <si>
    <t xml:space="preserve"> Points Earned:</t>
  </si>
  <si>
    <t>2.  Subcontractor Information</t>
  </si>
  <si>
    <t>v 05.06.2026</t>
  </si>
  <si>
    <r>
      <rPr>
        <b/>
        <sz val="11"/>
        <color theme="1"/>
        <rFont val="Calibri"/>
        <family val="2"/>
        <scheme val="minor"/>
      </rPr>
      <t>Scope Overlap Correction formula:</t>
    </r>
    <r>
      <rPr>
        <sz val="11"/>
        <color theme="1"/>
        <rFont val="Calibri"/>
        <family val="2"/>
        <scheme val="minor"/>
      </rPr>
      <t xml:space="preserve">
If the Subcontractor is affected by Overlap, then the Total value of scope overlap/duplication among subcontracts amount (#9) is multiplied by the individual Subcontract Value (#8 A-J) which is then divided by the total value of subcontracts affected by overlap (sum of #10 A-J with "Yes" in the Affected by Overlap column). That amount is subtracted from the individual Subcontract Value (#8 A-J) and the Net Subcontract Value is displayed (#10 A-J).</t>
    </r>
  </si>
  <si>
    <r>
      <rPr>
        <b/>
        <sz val="11"/>
        <color theme="1"/>
        <rFont val="Calibri"/>
        <family val="2"/>
        <scheme val="minor"/>
      </rPr>
      <t xml:space="preserve">x  </t>
    </r>
    <r>
      <rPr>
        <sz val="11"/>
        <color theme="1"/>
        <rFont val="Calibri"/>
        <family val="2"/>
        <scheme val="minor"/>
      </rPr>
      <t>HVI Program Points</t>
    </r>
  </si>
  <si>
    <t>Percentage to be paid to Subcontractor</t>
  </si>
  <si>
    <t>ITN Subcontractor Worksheet</t>
  </si>
  <si>
    <t>1.  Vendor:</t>
  </si>
  <si>
    <t>The Vendor should complete the ITN Subcontractor Worksheet for each proposed subcontractor by providing: (1) the Subcontractor’s legal name, (2) Hudson and/or Veteran certification status, (3) a clear description of the work to be performed, and (4) the estimated percentage of the Total Contract Amount to be paid to the Subcontractor. Percentages must reflect the Vendor’s best good-faith estimate, be clearly stated, and the total for all subcontractors must not exceed 100%. Descriptions of work must be sufficiently detailed to allow the State to identify scope of work and any potential duplication or overlap.
If applicable, the State will use this information to calculate points for Hudson/Veteran Evaluation. If the information provided is incomplete, unclear, or prevents accurate calculation, the Vendor may receive no points for this evaluation factor.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</si>
</sst>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
    <numFmt numFmtId="165" formatCode="0.000"/>
  </numFmts>
  <fonts count="20"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Segoe UI"/>
      <family val="2"/>
    </font>
    <font>
      <sz val="11"/>
      <color theme="1"/>
      <name val="Segoe UI Semibold"/>
      <family val="2"/>
    </font>
    <font>
      <sz val="11"/>
      <color theme="1"/>
      <name val="Segoe UI Semilight"/>
      <family val="2"/>
    </font>
    <font>
      <b/>
      <i/>
      <u/>
      <sz val="14"/>
      <color rgb="FFC00000"/>
      <name val="Segoe UI"/>
      <family val="2"/>
    </font>
    <font>
      <sz val="10"/>
      <color theme="1"/>
      <name val="Calibri"/>
      <family val="2"/>
      <scheme val="minor"/>
    </font>
    <font>
      <b/>
      <u/>
      <sz val="11"/>
      <color theme="1"/>
      <name val="Calibri"/>
      <family val="2"/>
      <scheme val="minor"/>
    </font>
    <font>
      <i/>
      <sz val="11"/>
      <color theme="1"/>
      <name val="Calibri"/>
      <family val="2"/>
      <scheme val="minor"/>
    </font>
    <font>
      <sz val="11"/>
      <color theme="0" tint="-0.499984740745262"/>
      <name val="Calibri"/>
      <family val="2"/>
      <scheme val="minor"/>
    </font>
    <font>
      <b/>
      <sz val="10"/>
      <color theme="1"/>
      <name val="Calibri"/>
      <family val="2"/>
      <scheme val="minor"/>
    </font>
    <font>
      <i/>
      <sz val="10"/>
      <color theme="1"/>
      <name val="Calibri"/>
      <family val="2"/>
      <scheme val="minor"/>
    </font>
    <font>
      <b/>
      <i/>
      <u/>
      <sz val="14"/>
      <color rgb="FFC00000"/>
      <name val="Calibri"/>
      <family val="2"/>
      <scheme val="minor"/>
    </font>
    <font>
      <b/>
      <i/>
      <sz val="10"/>
      <color rgb="FFC00000"/>
      <name val="Calibri"/>
      <family val="2"/>
      <scheme val="minor"/>
    </font>
    <font>
      <b/>
      <i/>
      <sz val="11"/>
      <color rgb="FF222222"/>
      <name val="Calibri"/>
      <family val="2"/>
      <scheme val="minor"/>
    </font>
    <font>
      <b/>
      <sz val="11"/>
      <color rgb="FF222222"/>
      <name val="Calibri"/>
      <family val="2"/>
      <scheme val="minor"/>
    </font>
    <font>
      <u/>
      <sz val="10"/>
      <color theme="1"/>
      <name val="Calibri"/>
      <family val="2"/>
      <scheme val="minor"/>
    </font>
    <font>
      <b/>
      <sz val="12"/>
      <color theme="1"/>
      <name val="Calibri"/>
      <family val="2"/>
      <scheme val="minor"/>
    </font>
    <font>
      <b/>
      <u/>
      <sz val="14"/>
      <color theme="1"/>
      <name val="Calibri"/>
      <family val="2"/>
      <scheme val="minor"/>
    </font>
  </fonts>
  <fills count="6">
    <fill>
      <patternFill patternType="none"/>
    </fill>
    <fill>
      <patternFill patternType="gray125"/>
    </fill>
    <fill>
      <patternFill patternType="solid">
        <fgColor rgb="FFFFF8E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s>
  <borders count="16">
    <border>
      <left/>
      <right/>
      <top/>
      <bottom/>
      <diagonal/>
    </border>
    <border>
      <left/>
      <right/>
      <top/>
      <bottom style="thin">
        <color auto="1"/>
      </bottom>
      <diagonal/>
    </border>
    <border>
      <left/>
      <right/>
      <top style="mediumDashed">
        <color auto="1"/>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top/>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01">
    <xf numFmtId="0" fontId="0" fillId="0" borderId="0" xfId="0"/>
    <xf numFmtId="0" fontId="3" fillId="0" borderId="0" xfId="0" applyFont="1"/>
    <xf numFmtId="0" fontId="5" fillId="0" borderId="0" xfId="0" applyFont="1"/>
    <xf numFmtId="0" fontId="5" fillId="0" borderId="0" xfId="0" applyFont="1" applyAlignment="1">
      <alignment wrapText="1"/>
    </xf>
    <xf numFmtId="0" fontId="3" fillId="0" borderId="0" xfId="0" applyFont="1" applyAlignment="1">
      <alignment vertical="top"/>
    </xf>
    <xf numFmtId="0" fontId="3" fillId="0" borderId="0" xfId="0" applyFont="1" applyAlignment="1">
      <alignment vertical="center"/>
    </xf>
    <xf numFmtId="0" fontId="0" fillId="0" borderId="0" xfId="0" applyAlignment="1">
      <alignment wrapText="1"/>
    </xf>
    <xf numFmtId="0" fontId="8" fillId="0" borderId="0" xfId="0" applyFont="1"/>
    <xf numFmtId="0" fontId="9" fillId="0" borderId="0" xfId="0" applyFont="1"/>
    <xf numFmtId="0" fontId="10" fillId="0" borderId="0" xfId="0" applyFont="1" applyAlignment="1">
      <alignment horizontal="right"/>
    </xf>
    <xf numFmtId="0" fontId="7" fillId="4" borderId="6" xfId="0" applyFont="1" applyFill="1" applyBorder="1" applyAlignment="1">
      <alignment horizontal="center"/>
    </xf>
    <xf numFmtId="0" fontId="7" fillId="4" borderId="6" xfId="0" applyFont="1" applyFill="1" applyBorder="1" applyAlignment="1">
      <alignment horizontal="center" vertical="top"/>
    </xf>
    <xf numFmtId="0" fontId="2" fillId="2" borderId="1" xfId="0" applyFont="1" applyFill="1" applyBorder="1" applyAlignment="1">
      <alignment horizontal="center"/>
    </xf>
    <xf numFmtId="0" fontId="12" fillId="0" borderId="0" xfId="0" applyFont="1"/>
    <xf numFmtId="0" fontId="2" fillId="0" borderId="0" xfId="0" applyFont="1" applyAlignment="1">
      <alignment horizontal="center"/>
    </xf>
    <xf numFmtId="0" fontId="0" fillId="0" borderId="2" xfId="0" applyBorder="1"/>
    <xf numFmtId="0" fontId="0" fillId="0" borderId="0" xfId="0" applyAlignment="1">
      <alignment vertical="top"/>
    </xf>
    <xf numFmtId="164" fontId="2" fillId="0" borderId="0" xfId="1" applyNumberFormat="1" applyFont="1" applyBorder="1" applyAlignment="1">
      <alignment horizontal="center"/>
    </xf>
    <xf numFmtId="0" fontId="15" fillId="4" borderId="6" xfId="0" applyFont="1" applyFill="1" applyBorder="1" applyAlignment="1">
      <alignment horizontal="center"/>
    </xf>
    <xf numFmtId="0" fontId="16" fillId="0" borderId="6" xfId="0" applyFont="1" applyBorder="1" applyAlignment="1">
      <alignment horizontal="center"/>
    </xf>
    <xf numFmtId="164" fontId="11" fillId="0" borderId="0" xfId="0" applyNumberFormat="1" applyFont="1" applyAlignment="1">
      <alignment horizontal="right" indent="1"/>
    </xf>
    <xf numFmtId="0" fontId="2" fillId="0" borderId="0" xfId="0" applyFont="1"/>
    <xf numFmtId="0" fontId="11" fillId="0" borderId="0" xfId="0" applyFont="1" applyAlignment="1">
      <alignment horizontal="right"/>
    </xf>
    <xf numFmtId="0" fontId="7" fillId="0" borderId="0" xfId="0" applyFont="1" applyAlignment="1">
      <alignment horizontal="right"/>
    </xf>
    <xf numFmtId="2" fontId="11" fillId="0" borderId="0" xfId="0" applyNumberFormat="1" applyFont="1" applyAlignment="1">
      <alignment horizontal="right" indent="1"/>
    </xf>
    <xf numFmtId="0" fontId="12" fillId="0" borderId="0" xfId="0" applyFont="1" applyAlignment="1">
      <alignment vertical="center"/>
    </xf>
    <xf numFmtId="0" fontId="0" fillId="0" borderId="0" xfId="0" applyAlignment="1">
      <alignment vertical="center"/>
    </xf>
    <xf numFmtId="0" fontId="18" fillId="0" borderId="0" xfId="0" applyFont="1" applyAlignment="1">
      <alignment horizontal="center"/>
    </xf>
    <xf numFmtId="1" fontId="18" fillId="0" borderId="0" xfId="0" applyNumberFormat="1" applyFont="1" applyAlignment="1">
      <alignment horizontal="right" indent="1"/>
    </xf>
    <xf numFmtId="0" fontId="19" fillId="0" borderId="0" xfId="0" applyFont="1"/>
    <xf numFmtId="0" fontId="0" fillId="0" borderId="0" xfId="0" applyAlignment="1">
      <alignment horizontal="centerContinuous" vertical="justify" wrapText="1"/>
    </xf>
    <xf numFmtId="0" fontId="0" fillId="0" borderId="0" xfId="0" applyAlignment="1">
      <alignment horizontal="centerContinuous" vertical="center" wrapText="1"/>
    </xf>
    <xf numFmtId="0" fontId="7" fillId="4" borderId="6" xfId="0" applyFont="1" applyFill="1" applyBorder="1" applyAlignment="1">
      <alignment horizontal="centerContinuous" wrapText="1"/>
    </xf>
    <xf numFmtId="14" fontId="0" fillId="0" borderId="0" xfId="0" applyNumberFormat="1" applyAlignment="1" applyProtection="1">
      <alignment horizontal="right"/>
      <protection locked="0"/>
    </xf>
    <xf numFmtId="0" fontId="2" fillId="2" borderId="1" xfId="0" applyFont="1" applyFill="1" applyBorder="1" applyAlignment="1" applyProtection="1">
      <alignment horizontal="left" indent="1"/>
      <protection locked="0"/>
    </xf>
    <xf numFmtId="0" fontId="2" fillId="3" borderId="3" xfId="0" applyFont="1" applyFill="1" applyBorder="1" applyAlignment="1">
      <alignment horizontal="center"/>
    </xf>
    <xf numFmtId="0" fontId="2" fillId="3" borderId="4" xfId="0" applyFont="1" applyFill="1" applyBorder="1" applyAlignment="1">
      <alignment horizontal="center"/>
    </xf>
    <xf numFmtId="0" fontId="2" fillId="3" borderId="5" xfId="0" applyFont="1" applyFill="1" applyBorder="1" applyAlignment="1">
      <alignment horizontal="center"/>
    </xf>
    <xf numFmtId="0" fontId="7" fillId="4" borderId="6" xfId="0" applyFont="1" applyFill="1" applyBorder="1" applyAlignment="1">
      <alignment horizontal="center"/>
    </xf>
    <xf numFmtId="0" fontId="7" fillId="4" borderId="3" xfId="0" applyFont="1" applyFill="1" applyBorder="1" applyAlignment="1">
      <alignment horizontal="center"/>
    </xf>
    <xf numFmtId="0" fontId="7" fillId="4" borderId="5" xfId="0" applyFont="1" applyFill="1" applyBorder="1" applyAlignment="1">
      <alignment horizontal="center"/>
    </xf>
    <xf numFmtId="0" fontId="11" fillId="2" borderId="3" xfId="0" applyFont="1" applyFill="1" applyBorder="1" applyAlignment="1" applyProtection="1">
      <alignment horizontal="left" vertical="top" wrapText="1"/>
      <protection locked="0"/>
    </xf>
    <xf numFmtId="0" fontId="11" fillId="2" borderId="4" xfId="0" applyFont="1" applyFill="1" applyBorder="1" applyAlignment="1" applyProtection="1">
      <alignment horizontal="left" vertical="top" wrapText="1"/>
      <protection locked="0"/>
    </xf>
    <xf numFmtId="0" fontId="11" fillId="2" borderId="5" xfId="0" applyFont="1" applyFill="1" applyBorder="1" applyAlignment="1" applyProtection="1">
      <alignment horizontal="left" vertical="top" wrapText="1"/>
      <protection locked="0"/>
    </xf>
    <xf numFmtId="0" fontId="11" fillId="2" borderId="3" xfId="0" applyFont="1" applyFill="1" applyBorder="1" applyAlignment="1" applyProtection="1">
      <alignment horizontal="center" vertical="top"/>
      <protection locked="0"/>
    </xf>
    <xf numFmtId="0" fontId="11" fillId="2" borderId="5" xfId="0" applyFont="1" applyFill="1" applyBorder="1" applyAlignment="1" applyProtection="1">
      <alignment horizontal="center" vertical="top"/>
      <protection locked="0"/>
    </xf>
    <xf numFmtId="9" fontId="11" fillId="2" borderId="3" xfId="2" applyFont="1" applyFill="1" applyBorder="1" applyAlignment="1" applyProtection="1">
      <alignment horizontal="center" vertical="top"/>
      <protection locked="0"/>
    </xf>
    <xf numFmtId="9" fontId="11" fillId="2" borderId="4" xfId="2" applyFont="1" applyFill="1" applyBorder="1" applyAlignment="1" applyProtection="1">
      <alignment horizontal="center" vertical="top"/>
      <protection locked="0"/>
    </xf>
    <xf numFmtId="9" fontId="11" fillId="2" borderId="5" xfId="2" applyFont="1" applyFill="1" applyBorder="1" applyAlignment="1" applyProtection="1">
      <alignment horizontal="center" vertical="top"/>
      <protection locked="0"/>
    </xf>
    <xf numFmtId="0" fontId="11" fillId="2" borderId="6" xfId="0" applyFont="1" applyFill="1" applyBorder="1" applyAlignment="1" applyProtection="1">
      <alignment horizontal="left" vertical="top" wrapText="1"/>
      <protection locked="0"/>
    </xf>
    <xf numFmtId="0" fontId="6" fillId="0" borderId="0" xfId="0" applyFont="1" applyAlignment="1">
      <alignment horizontal="center"/>
    </xf>
    <xf numFmtId="0" fontId="2" fillId="2" borderId="1" xfId="0" applyFont="1" applyFill="1" applyBorder="1" applyAlignment="1">
      <alignment horizontal="left" indent="1"/>
    </xf>
    <xf numFmtId="0" fontId="0" fillId="0" borderId="0" xfId="0" applyAlignment="1">
      <alignment wrapText="1"/>
    </xf>
    <xf numFmtId="2" fontId="2" fillId="2" borderId="1" xfId="0" applyNumberFormat="1" applyFont="1" applyFill="1" applyBorder="1" applyAlignment="1">
      <alignment horizontal="center"/>
    </xf>
    <xf numFmtId="0" fontId="4" fillId="0" borderId="0" xfId="0" applyFont="1" applyAlignment="1">
      <alignment wrapText="1"/>
    </xf>
    <xf numFmtId="0" fontId="2" fillId="0" borderId="1" xfId="0" applyFont="1" applyBorder="1" applyAlignment="1">
      <alignment horizontal="left" indent="1"/>
    </xf>
    <xf numFmtId="0" fontId="11" fillId="0" borderId="3" xfId="0" applyFont="1" applyBorder="1" applyAlignment="1">
      <alignment horizontal="left" vertical="top" wrapText="1"/>
    </xf>
    <xf numFmtId="0" fontId="11" fillId="0" borderId="4" xfId="0" applyFont="1" applyBorder="1" applyAlignment="1">
      <alignment horizontal="left" vertical="top" wrapText="1"/>
    </xf>
    <xf numFmtId="0" fontId="11" fillId="0" borderId="5" xfId="0" applyFont="1" applyBorder="1" applyAlignment="1">
      <alignment horizontal="left" vertical="top" wrapText="1"/>
    </xf>
    <xf numFmtId="0" fontId="11" fillId="0" borderId="3" xfId="0" applyFont="1" applyBorder="1" applyAlignment="1">
      <alignment horizontal="center" vertical="top"/>
    </xf>
    <xf numFmtId="0" fontId="11" fillId="0" borderId="5" xfId="0" applyFont="1" applyBorder="1" applyAlignment="1">
      <alignment horizontal="center" vertical="top"/>
    </xf>
    <xf numFmtId="44" fontId="11" fillId="0" borderId="3" xfId="0" applyNumberFormat="1" applyFont="1" applyBorder="1" applyAlignment="1">
      <alignment horizontal="center" vertical="top"/>
    </xf>
    <xf numFmtId="44" fontId="11" fillId="0" borderId="4" xfId="0" applyNumberFormat="1" applyFont="1" applyBorder="1" applyAlignment="1">
      <alignment horizontal="center" vertical="top"/>
    </xf>
    <xf numFmtId="44" fontId="11" fillId="0" borderId="5" xfId="0" applyNumberFormat="1" applyFont="1" applyBorder="1" applyAlignment="1">
      <alignment horizontal="center" vertical="top"/>
    </xf>
    <xf numFmtId="164" fontId="2" fillId="2" borderId="1" xfId="1" applyNumberFormat="1" applyFont="1" applyFill="1" applyBorder="1" applyAlignment="1">
      <alignment horizontal="center"/>
    </xf>
    <xf numFmtId="0" fontId="13" fillId="0" borderId="0" xfId="0" applyFont="1" applyAlignment="1">
      <alignment horizontal="center"/>
    </xf>
    <xf numFmtId="164" fontId="2" fillId="2" borderId="1" xfId="1" applyNumberFormat="1" applyFont="1" applyFill="1" applyBorder="1" applyAlignment="1" applyProtection="1">
      <alignment horizontal="center"/>
      <protection locked="0"/>
    </xf>
    <xf numFmtId="0" fontId="0" fillId="0" borderId="0" xfId="0" applyAlignment="1">
      <alignment horizontal="left" wrapText="1"/>
    </xf>
    <xf numFmtId="0" fontId="7" fillId="4" borderId="4" xfId="0" applyFont="1" applyFill="1" applyBorder="1" applyAlignment="1">
      <alignment horizontal="center"/>
    </xf>
    <xf numFmtId="0" fontId="0" fillId="4" borderId="6" xfId="0" applyFill="1" applyBorder="1" applyAlignment="1">
      <alignment horizontal="center"/>
    </xf>
    <xf numFmtId="164" fontId="7" fillId="0" borderId="3" xfId="0" applyNumberFormat="1" applyFont="1" applyBorder="1" applyAlignment="1">
      <alignment horizontal="right" indent="1"/>
    </xf>
    <xf numFmtId="164" fontId="7" fillId="0" borderId="4" xfId="0" applyNumberFormat="1" applyFont="1" applyBorder="1" applyAlignment="1">
      <alignment horizontal="right" indent="1"/>
    </xf>
    <xf numFmtId="164" fontId="7" fillId="0" borderId="5" xfId="0" applyNumberFormat="1" applyFont="1" applyBorder="1" applyAlignment="1">
      <alignment horizontal="right" indent="1"/>
    </xf>
    <xf numFmtId="0" fontId="7" fillId="2" borderId="6" xfId="0" applyFont="1" applyFill="1" applyBorder="1" applyAlignment="1">
      <alignment horizontal="center"/>
    </xf>
    <xf numFmtId="164" fontId="11" fillId="0" borderId="3" xfId="0" applyNumberFormat="1" applyFont="1" applyBorder="1" applyAlignment="1">
      <alignment horizontal="right" indent="1"/>
    </xf>
    <xf numFmtId="164" fontId="11" fillId="0" borderId="4" xfId="0" applyNumberFormat="1" applyFont="1" applyBorder="1" applyAlignment="1">
      <alignment horizontal="right" indent="1"/>
    </xf>
    <xf numFmtId="164" fontId="11" fillId="0" borderId="5" xfId="0" applyNumberFormat="1" applyFont="1" applyBorder="1" applyAlignment="1">
      <alignment horizontal="right" indent="1"/>
    </xf>
    <xf numFmtId="164" fontId="11" fillId="0" borderId="7" xfId="0" applyNumberFormat="1" applyFont="1" applyBorder="1" applyAlignment="1">
      <alignment horizontal="right" indent="1"/>
    </xf>
    <xf numFmtId="0" fontId="14" fillId="0" borderId="0" xfId="0" applyFont="1" applyAlignment="1">
      <alignment horizontal="center"/>
    </xf>
    <xf numFmtId="0" fontId="2" fillId="3" borderId="8" xfId="0" applyFont="1" applyFill="1" applyBorder="1" applyAlignment="1">
      <alignment horizontal="center"/>
    </xf>
    <xf numFmtId="0" fontId="2" fillId="3" borderId="7" xfId="0" applyFont="1" applyFill="1" applyBorder="1" applyAlignment="1">
      <alignment horizontal="center"/>
    </xf>
    <xf numFmtId="0" fontId="2" fillId="3" borderId="9" xfId="0" applyFont="1" applyFill="1" applyBorder="1" applyAlignment="1">
      <alignment horizontal="center"/>
    </xf>
    <xf numFmtId="0" fontId="0" fillId="4" borderId="3" xfId="0" applyFill="1" applyBorder="1" applyAlignment="1">
      <alignment horizontal="center"/>
    </xf>
    <xf numFmtId="0" fontId="0" fillId="4" borderId="4" xfId="0" applyFill="1" applyBorder="1" applyAlignment="1">
      <alignment horizontal="center"/>
    </xf>
    <xf numFmtId="0" fontId="0" fillId="4" borderId="5" xfId="0" applyFill="1" applyBorder="1" applyAlignment="1">
      <alignment horizontal="center"/>
    </xf>
    <xf numFmtId="164" fontId="7" fillId="0" borderId="6" xfId="0" applyNumberFormat="1" applyFont="1" applyBorder="1" applyAlignment="1">
      <alignment horizontal="right" indent="1"/>
    </xf>
    <xf numFmtId="0" fontId="7" fillId="0" borderId="6" xfId="0" applyFont="1" applyBorder="1" applyAlignment="1">
      <alignment horizontal="right" indent="1"/>
    </xf>
    <xf numFmtId="164" fontId="7" fillId="0" borderId="6" xfId="0" applyNumberFormat="1" applyFont="1" applyBorder="1" applyAlignment="1">
      <alignment horizontal="center"/>
    </xf>
    <xf numFmtId="165" fontId="11" fillId="0" borderId="3" xfId="0" applyNumberFormat="1" applyFont="1" applyBorder="1" applyAlignment="1">
      <alignment horizontal="right" indent="1"/>
    </xf>
    <xf numFmtId="165" fontId="11" fillId="0" borderId="4" xfId="0" applyNumberFormat="1" applyFont="1" applyBorder="1" applyAlignment="1">
      <alignment horizontal="right" indent="1"/>
    </xf>
    <xf numFmtId="165" fontId="11" fillId="0" borderId="5" xfId="0" applyNumberFormat="1" applyFont="1" applyBorder="1" applyAlignment="1">
      <alignment horizontal="right" indent="1"/>
    </xf>
    <xf numFmtId="0" fontId="12" fillId="0" borderId="0" xfId="0" applyFont="1" applyAlignment="1">
      <alignment horizontal="center" vertical="top" wrapText="1"/>
    </xf>
    <xf numFmtId="164" fontId="11" fillId="0" borderId="10" xfId="0" applyNumberFormat="1" applyFont="1" applyBorder="1" applyAlignment="1">
      <alignment horizontal="right" indent="1"/>
    </xf>
    <xf numFmtId="164" fontId="11" fillId="0" borderId="11" xfId="0" applyNumberFormat="1" applyFont="1" applyBorder="1" applyAlignment="1">
      <alignment horizontal="right" indent="1"/>
    </xf>
    <xf numFmtId="164" fontId="11" fillId="0" borderId="12" xfId="0" applyNumberFormat="1" applyFont="1" applyBorder="1" applyAlignment="1">
      <alignment horizontal="right" indent="1"/>
    </xf>
    <xf numFmtId="165" fontId="11" fillId="0" borderId="7" xfId="0" applyNumberFormat="1" applyFont="1" applyBorder="1" applyAlignment="1">
      <alignment horizontal="right" indent="1"/>
    </xf>
    <xf numFmtId="165" fontId="17" fillId="0" borderId="0" xfId="0" applyNumberFormat="1" applyFont="1" applyAlignment="1">
      <alignment horizontal="right" indent="1"/>
    </xf>
    <xf numFmtId="0" fontId="11" fillId="0" borderId="13" xfId="0" applyFont="1" applyBorder="1" applyAlignment="1">
      <alignment vertical="center"/>
    </xf>
    <xf numFmtId="0" fontId="7" fillId="0" borderId="14" xfId="0" applyFont="1" applyBorder="1" applyAlignment="1">
      <alignment vertical="center"/>
    </xf>
    <xf numFmtId="2" fontId="18" fillId="5" borderId="14" xfId="0" applyNumberFormat="1" applyFont="1" applyFill="1" applyBorder="1" applyAlignment="1">
      <alignment horizontal="center" vertical="center"/>
    </xf>
    <xf numFmtId="2" fontId="18" fillId="5" borderId="15" xfId="0" applyNumberFormat="1" applyFont="1" applyFill="1" applyBorder="1" applyAlignment="1">
      <alignment horizontal="center" vertical="center"/>
    </xf>
  </cellXfs>
  <cellStyles count="3">
    <cellStyle name="Currency" xfId="1" builtinId="4"/>
    <cellStyle name="Normal" xfId="0" builtinId="0"/>
    <cellStyle name="Percent" xfId="2" builtinId="5"/>
  </cellStyles>
  <dxfs count="2">
    <dxf>
      <font>
        <color rgb="FF9C0006"/>
      </font>
      <fill>
        <patternFill>
          <bgColor rgb="FFFFC7CE"/>
        </patternFill>
      </fill>
    </dxf>
    <dxf>
      <font>
        <color theme="0" tint="-0.499984740745262"/>
      </font>
      <fill>
        <patternFill>
          <bgColor theme="0" tint="-4.9989318521683403E-2"/>
        </patternFill>
      </fill>
    </dxf>
  </dxfs>
  <tableStyles count="0" defaultTableStyle="TableStyleMedium2" defaultPivotStyle="PivotStyleLight16"/>
  <colors>
    <mruColors>
      <color rgb="FFFFF8E5"/>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17"/>
  <sheetViews>
    <sheetView showGridLines="0" tabSelected="1" zoomScale="140" zoomScaleNormal="140" workbookViewId="0">
      <selection activeCell="E4" sqref="E4"/>
    </sheetView>
  </sheetViews>
  <sheetFormatPr defaultColWidth="6.28515625" defaultRowHeight="16.5" x14ac:dyDescent="0.3"/>
  <cols>
    <col min="1" max="4" width="6.28515625" style="1"/>
    <col min="5" max="5" width="2.85546875" style="1" customWidth="1"/>
    <col min="6" max="6" width="6.28515625" style="1"/>
    <col min="7" max="7" width="7.28515625" style="1" customWidth="1"/>
    <col min="8" max="8" width="7.85546875" style="1" customWidth="1"/>
    <col min="9" max="9" width="7.42578125" style="1" customWidth="1"/>
    <col min="10" max="14" width="6.28515625" style="1"/>
    <col min="15" max="15" width="6.28515625" style="1" customWidth="1"/>
    <col min="16" max="16" width="6.28515625" style="1"/>
    <col min="17" max="17" width="88.28515625" style="1" customWidth="1"/>
    <col min="18" max="16384" width="6.28515625" style="1"/>
  </cols>
  <sheetData>
    <row r="1" spans="1:15" ht="18.75" x14ac:dyDescent="0.3">
      <c r="A1" s="29" t="s">
        <v>49</v>
      </c>
      <c r="B1"/>
      <c r="C1"/>
      <c r="D1"/>
      <c r="E1"/>
      <c r="F1"/>
      <c r="G1"/>
      <c r="H1"/>
      <c r="I1"/>
      <c r="J1"/>
      <c r="K1"/>
      <c r="L1"/>
      <c r="M1" s="33">
        <f ca="1">TODAY()</f>
        <v>46297</v>
      </c>
      <c r="N1" s="33"/>
      <c r="O1" s="33"/>
    </row>
    <row r="2" spans="1:15" x14ac:dyDescent="0.3">
      <c r="A2" s="8" t="s">
        <v>1</v>
      </c>
      <c r="B2"/>
      <c r="C2"/>
      <c r="D2"/>
      <c r="E2"/>
      <c r="F2"/>
      <c r="G2"/>
      <c r="H2"/>
      <c r="I2"/>
      <c r="J2"/>
      <c r="K2"/>
      <c r="L2"/>
      <c r="M2"/>
      <c r="N2"/>
      <c r="O2" s="9" t="s">
        <v>45</v>
      </c>
    </row>
    <row r="3" spans="1:15" x14ac:dyDescent="0.3">
      <c r="A3" t="s">
        <v>50</v>
      </c>
      <c r="B3"/>
      <c r="C3"/>
      <c r="D3" s="34"/>
      <c r="E3" s="34"/>
      <c r="F3" s="34"/>
      <c r="G3" s="34"/>
      <c r="H3" s="34"/>
      <c r="I3" s="34"/>
      <c r="J3" s="34"/>
      <c r="K3" s="34"/>
      <c r="L3" s="34"/>
      <c r="M3" s="34"/>
      <c r="N3" s="34"/>
      <c r="O3" s="34"/>
    </row>
    <row r="4" spans="1:15" s="2" customFormat="1" ht="153" customHeight="1" x14ac:dyDescent="0.3">
      <c r="A4" s="31" t="s">
        <v>51</v>
      </c>
      <c r="B4" s="30"/>
      <c r="C4" s="30"/>
      <c r="D4" s="30"/>
      <c r="E4" s="30"/>
      <c r="F4" s="30"/>
      <c r="G4" s="30"/>
      <c r="H4" s="30"/>
      <c r="I4" s="30"/>
      <c r="J4" s="30"/>
      <c r="K4" s="30"/>
      <c r="L4" s="30"/>
      <c r="M4" s="30"/>
      <c r="N4" s="30"/>
      <c r="O4" s="30"/>
    </row>
    <row r="5" spans="1:15" x14ac:dyDescent="0.3">
      <c r="A5" s="35" t="s">
        <v>44</v>
      </c>
      <c r="B5" s="36"/>
      <c r="C5" s="36"/>
      <c r="D5" s="36"/>
      <c r="E5" s="36"/>
      <c r="F5" s="36"/>
      <c r="G5" s="36"/>
      <c r="H5" s="36"/>
      <c r="I5" s="36"/>
      <c r="J5" s="36"/>
      <c r="K5" s="36"/>
      <c r="L5" s="36"/>
      <c r="M5" s="36"/>
      <c r="N5" s="36"/>
      <c r="O5" s="37"/>
    </row>
    <row r="6" spans="1:15" ht="34.5" customHeight="1" x14ac:dyDescent="0.3">
      <c r="A6" s="10" t="s">
        <v>12</v>
      </c>
      <c r="B6" s="38" t="s">
        <v>13</v>
      </c>
      <c r="C6" s="38"/>
      <c r="D6" s="38"/>
      <c r="E6" s="38"/>
      <c r="F6" s="38"/>
      <c r="G6" s="39" t="s">
        <v>14</v>
      </c>
      <c r="H6" s="40"/>
      <c r="I6" s="38" t="s">
        <v>15</v>
      </c>
      <c r="J6" s="38"/>
      <c r="K6" s="38"/>
      <c r="L6" s="38"/>
      <c r="M6" s="32" t="s">
        <v>48</v>
      </c>
      <c r="N6" s="32"/>
      <c r="O6" s="32"/>
    </row>
    <row r="7" spans="1:15" s="4" customFormat="1" x14ac:dyDescent="0.25">
      <c r="A7" s="11" t="s">
        <v>17</v>
      </c>
      <c r="B7" s="41"/>
      <c r="C7" s="42"/>
      <c r="D7" s="42"/>
      <c r="E7" s="42"/>
      <c r="F7" s="43"/>
      <c r="G7" s="44"/>
      <c r="H7" s="45"/>
      <c r="I7" s="41"/>
      <c r="J7" s="42"/>
      <c r="K7" s="42"/>
      <c r="L7" s="43"/>
      <c r="M7" s="46"/>
      <c r="N7" s="47"/>
      <c r="O7" s="48"/>
    </row>
    <row r="8" spans="1:15" s="4" customFormat="1" x14ac:dyDescent="0.25">
      <c r="A8" s="11" t="s">
        <v>18</v>
      </c>
      <c r="B8" s="49"/>
      <c r="C8" s="49"/>
      <c r="D8" s="49"/>
      <c r="E8" s="49"/>
      <c r="F8" s="49"/>
      <c r="G8" s="44"/>
      <c r="H8" s="45"/>
      <c r="I8" s="49"/>
      <c r="J8" s="49"/>
      <c r="K8" s="49"/>
      <c r="L8" s="49"/>
      <c r="M8" s="46"/>
      <c r="N8" s="47"/>
      <c r="O8" s="48"/>
    </row>
    <row r="9" spans="1:15" s="4" customFormat="1" x14ac:dyDescent="0.25">
      <c r="A9" s="11" t="s">
        <v>19</v>
      </c>
      <c r="B9" s="49"/>
      <c r="C9" s="49"/>
      <c r="D9" s="49"/>
      <c r="E9" s="49"/>
      <c r="F9" s="49"/>
      <c r="G9" s="44"/>
      <c r="H9" s="45"/>
      <c r="I9" s="49"/>
      <c r="J9" s="49"/>
      <c r="K9" s="49"/>
      <c r="L9" s="49"/>
      <c r="M9" s="46"/>
      <c r="N9" s="47"/>
      <c r="O9" s="48"/>
    </row>
    <row r="10" spans="1:15" s="4" customFormat="1" x14ac:dyDescent="0.25">
      <c r="A10" s="11" t="s">
        <v>20</v>
      </c>
      <c r="B10" s="49"/>
      <c r="C10" s="49"/>
      <c r="D10" s="49"/>
      <c r="E10" s="49"/>
      <c r="F10" s="49"/>
      <c r="G10" s="44"/>
      <c r="H10" s="45"/>
      <c r="I10" s="49"/>
      <c r="J10" s="49"/>
      <c r="K10" s="49"/>
      <c r="L10" s="49"/>
      <c r="M10" s="46"/>
      <c r="N10" s="47"/>
      <c r="O10" s="48"/>
    </row>
    <row r="11" spans="1:15" s="4" customFormat="1" x14ac:dyDescent="0.25">
      <c r="A11" s="11" t="s">
        <v>21</v>
      </c>
      <c r="B11" s="49"/>
      <c r="C11" s="49"/>
      <c r="D11" s="49"/>
      <c r="E11" s="49"/>
      <c r="F11" s="49"/>
      <c r="G11" s="44"/>
      <c r="H11" s="45"/>
      <c r="I11" s="49"/>
      <c r="J11" s="49"/>
      <c r="K11" s="49"/>
      <c r="L11" s="49"/>
      <c r="M11" s="46"/>
      <c r="N11" s="47"/>
      <c r="O11" s="48"/>
    </row>
    <row r="12" spans="1:15" s="4" customFormat="1" x14ac:dyDescent="0.25">
      <c r="A12" s="11" t="s">
        <v>22</v>
      </c>
      <c r="B12" s="49"/>
      <c r="C12" s="49"/>
      <c r="D12" s="49"/>
      <c r="E12" s="49"/>
      <c r="F12" s="49"/>
      <c r="G12" s="44"/>
      <c r="H12" s="45"/>
      <c r="I12" s="49"/>
      <c r="J12" s="49"/>
      <c r="K12" s="49"/>
      <c r="L12" s="49"/>
      <c r="M12" s="46"/>
      <c r="N12" s="47"/>
      <c r="O12" s="48"/>
    </row>
    <row r="13" spans="1:15" s="4" customFormat="1" x14ac:dyDescent="0.25">
      <c r="A13" s="11" t="s">
        <v>23</v>
      </c>
      <c r="B13" s="49"/>
      <c r="C13" s="49"/>
      <c r="D13" s="49"/>
      <c r="E13" s="49"/>
      <c r="F13" s="49"/>
      <c r="G13" s="44"/>
      <c r="H13" s="45"/>
      <c r="I13" s="49"/>
      <c r="J13" s="49"/>
      <c r="K13" s="49"/>
      <c r="L13" s="49"/>
      <c r="M13" s="46"/>
      <c r="N13" s="47"/>
      <c r="O13" s="48"/>
    </row>
    <row r="14" spans="1:15" s="4" customFormat="1" x14ac:dyDescent="0.25">
      <c r="A14" s="11" t="s">
        <v>24</v>
      </c>
      <c r="B14" s="49"/>
      <c r="C14" s="49"/>
      <c r="D14" s="49"/>
      <c r="E14" s="49"/>
      <c r="F14" s="49"/>
      <c r="G14" s="44"/>
      <c r="H14" s="45"/>
      <c r="I14" s="49"/>
      <c r="J14" s="49"/>
      <c r="K14" s="49"/>
      <c r="L14" s="49"/>
      <c r="M14" s="46"/>
      <c r="N14" s="47"/>
      <c r="O14" s="48"/>
    </row>
    <row r="15" spans="1:15" s="4" customFormat="1" x14ac:dyDescent="0.25">
      <c r="A15" s="11" t="s">
        <v>25</v>
      </c>
      <c r="B15" s="49"/>
      <c r="C15" s="49"/>
      <c r="D15" s="49"/>
      <c r="E15" s="49"/>
      <c r="F15" s="49"/>
      <c r="G15" s="44"/>
      <c r="H15" s="45"/>
      <c r="I15" s="49"/>
      <c r="J15" s="49"/>
      <c r="K15" s="49"/>
      <c r="L15" s="49"/>
      <c r="M15" s="46"/>
      <c r="N15" s="47"/>
      <c r="O15" s="48"/>
    </row>
    <row r="16" spans="1:15" s="4" customFormat="1" x14ac:dyDescent="0.25">
      <c r="A16" s="11" t="s">
        <v>26</v>
      </c>
      <c r="B16" s="49"/>
      <c r="C16" s="49"/>
      <c r="D16" s="49"/>
      <c r="E16" s="49"/>
      <c r="F16" s="49"/>
      <c r="G16" s="44"/>
      <c r="H16" s="45"/>
      <c r="I16" s="49"/>
      <c r="J16" s="49"/>
      <c r="K16" s="49"/>
      <c r="L16" s="49"/>
      <c r="M16" s="46"/>
      <c r="N16" s="47"/>
      <c r="O16" s="48"/>
    </row>
    <row r="17" spans="1:15" ht="20.25" x14ac:dyDescent="0.35">
      <c r="A17" s="50"/>
      <c r="B17" s="50"/>
      <c r="C17" s="50"/>
      <c r="D17" s="50"/>
      <c r="E17" s="50"/>
      <c r="F17" s="50"/>
      <c r="G17" s="50"/>
      <c r="H17" s="50"/>
      <c r="I17" s="50"/>
      <c r="J17" s="50"/>
      <c r="K17" s="50"/>
      <c r="L17" s="50"/>
      <c r="M17" s="50"/>
      <c r="N17" s="50"/>
      <c r="O17" s="50"/>
    </row>
  </sheetData>
  <sheetProtection algorithmName="SHA-512" hashValue="yXEWhG8M+i92sXoJcn8v79tu/CFYpiRaGbUELVeYr8Co53AwDzloyGL9mIA+N2Fx90U0QmnyXLkXDJMPBfrVvg==" saltValue="sozAiSwPu4b/5V7qpDv73Q==" spinCount="100000" sheet="1" objects="1" scenarios="1"/>
  <protectedRanges>
    <protectedRange algorithmName="SHA-512" hashValue="Of+OcUV/BtM/RFJvQjgxMN7vlYdRlRrLJQEz4Kw8c4puo1V165bUlYC5W4RgYk7ZJ00oXydRRVtjSCLuAtUTFw==" saltValue="IvtLCCfTg61Q5LqOjanZqA==" spinCount="100000" sqref="P1:AJ1048576" name="Range4"/>
    <protectedRange algorithmName="SHA-512" hashValue="yT3ObIClQaYmeeWerzSnktrXMa2hwCC7RqeMLhT27IuUa3JKhzKI/8O7TVe0DRQVxlgQr9sLxJZ77GSzdIB48g==" saltValue="KBK8v/ErGBmcap6hSe79dg==" spinCount="100000" sqref="A17:O81" name="Range3"/>
    <protectedRange algorithmName="SHA-512" hashValue="pl2i8zHmseU0UNn/4r9SA419QWVyvL/cVmmbe6eHZXvIrWpI8Wlx8EavgIqYhWnyBufDE9hFRuzR7SzE/B/G3Q==" saltValue="QZ3TKFgwj4NvAWioFUwM1A==" spinCount="100000" sqref="A4:O4" name="Range2"/>
    <protectedRange algorithmName="SHA-512" hashValue="OWH98cMRMRnEw9wGpFIREN1/7N1JmdkDDOrPFG0/kMWmtk0F//GjO0MF35SfPMLeXWlm9l2CrQ3uiJt+vwkLeA==" saltValue="myzc2DvQbiplAUWyE1f/ug==" spinCount="100000" sqref="A1:O2" name="Range1"/>
  </protectedRanges>
  <mergeCells count="47">
    <mergeCell ref="A17:O17"/>
    <mergeCell ref="B15:F15"/>
    <mergeCell ref="G15:H15"/>
    <mergeCell ref="I15:L15"/>
    <mergeCell ref="M15:O15"/>
    <mergeCell ref="B16:F16"/>
    <mergeCell ref="G16:H16"/>
    <mergeCell ref="I16:L16"/>
    <mergeCell ref="M16:O16"/>
    <mergeCell ref="B13:F13"/>
    <mergeCell ref="G13:H13"/>
    <mergeCell ref="I13:L13"/>
    <mergeCell ref="M13:O13"/>
    <mergeCell ref="B14:F14"/>
    <mergeCell ref="G14:H14"/>
    <mergeCell ref="I14:L14"/>
    <mergeCell ref="M14:O14"/>
    <mergeCell ref="B11:F11"/>
    <mergeCell ref="G11:H11"/>
    <mergeCell ref="I11:L11"/>
    <mergeCell ref="M11:O11"/>
    <mergeCell ref="B12:F12"/>
    <mergeCell ref="G12:H12"/>
    <mergeCell ref="I12:L12"/>
    <mergeCell ref="M12:O12"/>
    <mergeCell ref="B9:F9"/>
    <mergeCell ref="G9:H9"/>
    <mergeCell ref="I9:L9"/>
    <mergeCell ref="M9:O9"/>
    <mergeCell ref="B10:F10"/>
    <mergeCell ref="G10:H10"/>
    <mergeCell ref="I10:L10"/>
    <mergeCell ref="M10:O10"/>
    <mergeCell ref="B7:F7"/>
    <mergeCell ref="G7:H7"/>
    <mergeCell ref="I7:L7"/>
    <mergeCell ref="M7:O7"/>
    <mergeCell ref="B8:F8"/>
    <mergeCell ref="G8:H8"/>
    <mergeCell ref="I8:L8"/>
    <mergeCell ref="M8:O8"/>
    <mergeCell ref="M1:O1"/>
    <mergeCell ref="D3:O3"/>
    <mergeCell ref="A5:O5"/>
    <mergeCell ref="B6:F6"/>
    <mergeCell ref="G6:H6"/>
    <mergeCell ref="I6:L6"/>
  </mergeCells>
  <dataValidations count="1">
    <dataValidation type="list" allowBlank="1" showInputMessage="1" showErrorMessage="1" sqref="G7:G16" xr:uid="{00000000-0002-0000-0000-000000000000}">
      <formula1>"Hudson,Veteran,Neither, "</formula1>
    </dataValidation>
  </dataValidations>
  <pageMargins left="0.7" right="0.7" top="0.75" bottom="0.75" header="0.3" footer="0.3"/>
  <pageSetup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C73"/>
  <sheetViews>
    <sheetView workbookViewId="0">
      <selection activeCell="L13" sqref="L13"/>
    </sheetView>
  </sheetViews>
  <sheetFormatPr defaultColWidth="6.28515625" defaultRowHeight="16.5" x14ac:dyDescent="0.3"/>
  <cols>
    <col min="1" max="4" width="6.28515625" style="1"/>
    <col min="5" max="5" width="2.85546875" style="1" customWidth="1"/>
    <col min="6" max="6" width="6.28515625" style="1"/>
    <col min="7" max="7" width="7.28515625" style="1" customWidth="1"/>
    <col min="8" max="8" width="7.85546875" style="1" customWidth="1"/>
    <col min="9" max="9" width="7.42578125" style="1" customWidth="1"/>
    <col min="10" max="14" width="6.28515625" style="1"/>
    <col min="15" max="15" width="6.28515625" style="1" customWidth="1"/>
    <col min="16" max="16" width="6.28515625" style="1"/>
    <col min="17" max="17" width="88.28515625" style="1" customWidth="1"/>
    <col min="18" max="16384" width="6.28515625" style="1"/>
  </cols>
  <sheetData>
    <row r="1" spans="1:29" x14ac:dyDescent="0.3">
      <c r="A1" s="7" t="s">
        <v>0</v>
      </c>
      <c r="B1"/>
      <c r="C1"/>
      <c r="D1"/>
      <c r="E1"/>
      <c r="F1"/>
      <c r="G1"/>
      <c r="H1"/>
      <c r="I1"/>
      <c r="J1"/>
      <c r="K1"/>
      <c r="L1"/>
      <c r="M1" s="33">
        <f ca="1">TODAY()</f>
        <v>46297</v>
      </c>
      <c r="N1" s="33"/>
      <c r="O1" s="33"/>
      <c r="P1"/>
      <c r="Q1"/>
    </row>
    <row r="2" spans="1:29" x14ac:dyDescent="0.3">
      <c r="A2" s="8" t="s">
        <v>1</v>
      </c>
      <c r="B2"/>
      <c r="C2"/>
      <c r="D2"/>
      <c r="E2"/>
      <c r="F2"/>
      <c r="G2"/>
      <c r="H2"/>
      <c r="I2"/>
      <c r="J2"/>
      <c r="K2"/>
      <c r="L2"/>
      <c r="M2"/>
      <c r="N2"/>
      <c r="O2" s="9" t="s">
        <v>2</v>
      </c>
      <c r="P2"/>
      <c r="Q2"/>
    </row>
    <row r="3" spans="1:29" x14ac:dyDescent="0.3">
      <c r="A3"/>
      <c r="B3"/>
      <c r="C3"/>
      <c r="D3"/>
      <c r="E3"/>
      <c r="F3"/>
      <c r="G3"/>
      <c r="H3"/>
      <c r="I3"/>
      <c r="J3"/>
      <c r="K3"/>
      <c r="L3"/>
      <c r="M3"/>
      <c r="N3"/>
      <c r="O3"/>
      <c r="P3"/>
      <c r="Q3"/>
    </row>
    <row r="4" spans="1:29" x14ac:dyDescent="0.3">
      <c r="A4" t="s">
        <v>3</v>
      </c>
      <c r="B4"/>
      <c r="C4"/>
      <c r="D4" s="51"/>
      <c r="E4" s="51"/>
      <c r="F4" s="51"/>
      <c r="G4" s="51"/>
      <c r="H4" s="51"/>
      <c r="I4" s="51"/>
      <c r="J4" s="51"/>
      <c r="K4" s="51"/>
      <c r="L4" s="51"/>
      <c r="M4" s="51"/>
      <c r="N4" s="51"/>
      <c r="O4" s="51"/>
      <c r="P4"/>
      <c r="Q4"/>
    </row>
    <row r="5" spans="1:29" s="2" customFormat="1" x14ac:dyDescent="0.3">
      <c r="A5"/>
      <c r="B5"/>
      <c r="C5"/>
      <c r="D5"/>
      <c r="E5"/>
      <c r="F5"/>
      <c r="G5"/>
      <c r="H5"/>
      <c r="I5"/>
      <c r="J5"/>
      <c r="K5"/>
      <c r="L5"/>
      <c r="M5"/>
      <c r="N5"/>
      <c r="O5"/>
      <c r="P5"/>
      <c r="Q5"/>
    </row>
    <row r="6" spans="1:29" x14ac:dyDescent="0.3">
      <c r="A6" s="52" t="s">
        <v>4</v>
      </c>
      <c r="B6" s="52"/>
      <c r="C6" s="52"/>
      <c r="D6" s="52"/>
      <c r="E6" s="52"/>
      <c r="F6" s="52"/>
      <c r="G6" s="52"/>
      <c r="H6" s="52"/>
      <c r="I6" s="52"/>
      <c r="J6" s="52"/>
      <c r="K6" s="52"/>
      <c r="L6" s="52"/>
      <c r="M6" s="53">
        <v>12</v>
      </c>
      <c r="N6" s="53"/>
      <c r="O6" s="53"/>
      <c r="P6"/>
      <c r="Q6"/>
      <c r="R6" s="54"/>
      <c r="S6" s="52"/>
      <c r="T6" s="52"/>
      <c r="U6" s="52"/>
      <c r="V6" s="52"/>
      <c r="W6" s="52"/>
      <c r="X6" s="52"/>
      <c r="Y6" s="52"/>
      <c r="Z6" s="52"/>
      <c r="AA6" s="52"/>
      <c r="AB6" s="52"/>
      <c r="AC6" s="52"/>
    </row>
    <row r="7" spans="1:29" x14ac:dyDescent="0.3">
      <c r="A7" s="52"/>
      <c r="B7" s="52"/>
      <c r="C7" s="52"/>
      <c r="D7" s="52"/>
      <c r="E7" s="52"/>
      <c r="F7" s="52"/>
      <c r="G7" s="52"/>
      <c r="H7" s="52"/>
      <c r="I7" s="52"/>
      <c r="J7" s="52"/>
      <c r="K7" s="52"/>
      <c r="L7" s="52"/>
      <c r="M7"/>
      <c r="N7"/>
      <c r="O7"/>
      <c r="P7"/>
      <c r="Q7"/>
      <c r="R7" s="52"/>
      <c r="S7" s="52"/>
      <c r="T7" s="52"/>
      <c r="U7" s="52"/>
      <c r="V7" s="52"/>
      <c r="W7" s="52"/>
      <c r="X7" s="52"/>
      <c r="Y7" s="52"/>
      <c r="Z7" s="52"/>
      <c r="AA7" s="52"/>
      <c r="AB7" s="52"/>
      <c r="AC7" s="52"/>
    </row>
    <row r="8" spans="1:29" s="2" customFormat="1" x14ac:dyDescent="0.3">
      <c r="A8" s="6"/>
      <c r="B8" s="6"/>
      <c r="C8" s="6"/>
      <c r="D8" s="6"/>
      <c r="E8" s="6"/>
      <c r="F8" s="6"/>
      <c r="G8" s="6"/>
      <c r="H8" s="6"/>
      <c r="I8" s="6"/>
      <c r="J8" s="6"/>
      <c r="K8" s="6"/>
      <c r="L8" s="6"/>
      <c r="M8"/>
      <c r="N8"/>
      <c r="O8"/>
      <c r="P8"/>
      <c r="Q8"/>
      <c r="R8" s="3"/>
      <c r="S8" s="3"/>
      <c r="T8" s="3"/>
      <c r="U8" s="3"/>
      <c r="V8" s="3"/>
      <c r="W8" s="3"/>
      <c r="X8" s="3"/>
      <c r="Y8" s="3"/>
      <c r="Z8" s="3"/>
      <c r="AA8" s="3"/>
      <c r="AB8" s="3"/>
      <c r="AC8" s="3"/>
    </row>
    <row r="9" spans="1:29" x14ac:dyDescent="0.3">
      <c r="A9" t="s">
        <v>5</v>
      </c>
      <c r="B9"/>
      <c r="C9"/>
      <c r="D9" s="55">
        <f>'Proposer Tab'!D3:O3</f>
        <v>0</v>
      </c>
      <c r="E9" s="55"/>
      <c r="F9" s="55"/>
      <c r="G9" s="55"/>
      <c r="H9" s="55"/>
      <c r="I9" s="55"/>
      <c r="J9" s="55"/>
      <c r="K9" s="55"/>
      <c r="L9" s="55"/>
      <c r="M9" s="55"/>
      <c r="N9" s="55"/>
      <c r="O9" s="55"/>
      <c r="P9"/>
      <c r="Q9"/>
    </row>
    <row r="10" spans="1:29" s="2" customFormat="1" x14ac:dyDescent="0.3">
      <c r="A10"/>
      <c r="B10"/>
      <c r="C10"/>
      <c r="D10"/>
      <c r="E10"/>
      <c r="F10"/>
      <c r="G10"/>
      <c r="H10"/>
      <c r="I10"/>
      <c r="J10"/>
      <c r="K10"/>
      <c r="L10"/>
      <c r="M10"/>
      <c r="N10"/>
      <c r="O10"/>
      <c r="P10"/>
      <c r="Q10"/>
    </row>
    <row r="11" spans="1:29" x14ac:dyDescent="0.3">
      <c r="A11" t="s">
        <v>6</v>
      </c>
      <c r="B11"/>
      <c r="C11"/>
      <c r="D11"/>
      <c r="E11"/>
      <c r="F11"/>
      <c r="G11"/>
      <c r="H11"/>
      <c r="I11"/>
      <c r="J11"/>
      <c r="K11"/>
      <c r="L11"/>
      <c r="M11"/>
      <c r="N11"/>
      <c r="O11" s="12"/>
      <c r="P11"/>
      <c r="Q11"/>
    </row>
    <row r="12" spans="1:29" x14ac:dyDescent="0.3">
      <c r="A12"/>
      <c r="B12" s="13" t="str">
        <f>"(if Yes, Proposer should receive 12% of total evaluation points; if No, proceed to question #5)"</f>
        <v>(if Yes, Proposer should receive 12% of total evaluation points; if No, proceed to question #5)</v>
      </c>
      <c r="C12" s="13"/>
      <c r="D12" s="13"/>
      <c r="E12" s="13"/>
      <c r="F12" s="13"/>
      <c r="G12" s="13"/>
      <c r="H12" s="13"/>
      <c r="I12" s="13"/>
      <c r="J12" s="13"/>
      <c r="K12" s="13"/>
      <c r="L12" s="13"/>
      <c r="M12" s="6"/>
      <c r="N12" s="6"/>
      <c r="O12" s="14"/>
      <c r="P12"/>
      <c r="Q12"/>
    </row>
    <row r="13" spans="1:29" s="2" customFormat="1" x14ac:dyDescent="0.3">
      <c r="A13"/>
      <c r="B13" s="6"/>
      <c r="C13" s="6"/>
      <c r="D13" s="6"/>
      <c r="E13" s="6"/>
      <c r="F13" s="6"/>
      <c r="G13" s="6"/>
      <c r="H13" s="6"/>
      <c r="I13" s="6"/>
      <c r="J13" s="6"/>
      <c r="K13" s="6"/>
      <c r="L13" s="6"/>
      <c r="M13" s="6"/>
      <c r="N13" s="6"/>
      <c r="O13"/>
      <c r="P13"/>
      <c r="Q13"/>
    </row>
    <row r="14" spans="1:29" x14ac:dyDescent="0.3">
      <c r="A14" t="s">
        <v>7</v>
      </c>
      <c r="B14"/>
      <c r="C14"/>
      <c r="D14"/>
      <c r="E14"/>
      <c r="F14"/>
      <c r="G14"/>
      <c r="H14"/>
      <c r="I14"/>
      <c r="J14"/>
      <c r="K14"/>
      <c r="L14"/>
      <c r="M14"/>
      <c r="N14"/>
      <c r="O14" s="12"/>
      <c r="P14"/>
      <c r="Q14"/>
    </row>
    <row r="15" spans="1:29" x14ac:dyDescent="0.3">
      <c r="A15"/>
      <c r="B15" s="13" t="str">
        <f>"(if Yes, Proposer should receive 10% of total evaluation points; if No, proceed to question #6)"</f>
        <v>(if Yes, Proposer should receive 10% of total evaluation points; if No, proceed to question #6)</v>
      </c>
      <c r="C15"/>
      <c r="D15"/>
      <c r="E15"/>
      <c r="F15"/>
      <c r="G15"/>
      <c r="H15"/>
      <c r="I15"/>
      <c r="J15"/>
      <c r="K15"/>
      <c r="L15"/>
      <c r="M15"/>
      <c r="N15"/>
      <c r="O15" s="14"/>
      <c r="P15"/>
      <c r="Q15"/>
    </row>
    <row r="16" spans="1:29" s="2" customFormat="1" x14ac:dyDescent="0.3">
      <c r="A16"/>
      <c r="B16"/>
      <c r="C16"/>
      <c r="D16"/>
      <c r="E16"/>
      <c r="F16"/>
      <c r="G16"/>
      <c r="H16"/>
      <c r="I16"/>
      <c r="J16"/>
      <c r="K16"/>
      <c r="L16"/>
      <c r="M16"/>
      <c r="N16"/>
      <c r="O16"/>
      <c r="P16"/>
      <c r="Q16"/>
    </row>
    <row r="17" spans="1:17" x14ac:dyDescent="0.3">
      <c r="A17" t="s">
        <v>8</v>
      </c>
      <c r="B17"/>
      <c r="C17"/>
      <c r="D17"/>
      <c r="E17"/>
      <c r="F17"/>
      <c r="G17"/>
      <c r="H17"/>
      <c r="I17"/>
      <c r="J17"/>
      <c r="K17"/>
      <c r="L17"/>
      <c r="M17"/>
      <c r="N17"/>
      <c r="O17" s="12"/>
      <c r="P17"/>
      <c r="Q17"/>
    </row>
    <row r="18" spans="1:17" x14ac:dyDescent="0.3">
      <c r="A18"/>
      <c r="B18" s="13" t="s">
        <v>9</v>
      </c>
      <c r="C18"/>
      <c r="D18"/>
      <c r="E18"/>
      <c r="F18"/>
      <c r="G18"/>
      <c r="H18"/>
      <c r="I18"/>
      <c r="J18"/>
      <c r="K18"/>
      <c r="L18"/>
      <c r="M18"/>
      <c r="N18"/>
      <c r="O18"/>
      <c r="P18"/>
      <c r="Q18"/>
    </row>
    <row r="19" spans="1:17" s="2" customFormat="1" ht="17.25" thickBot="1" x14ac:dyDescent="0.35">
      <c r="A19"/>
      <c r="B19"/>
      <c r="C19"/>
      <c r="D19"/>
      <c r="E19"/>
      <c r="F19"/>
      <c r="G19"/>
      <c r="H19"/>
      <c r="I19"/>
      <c r="J19"/>
      <c r="K19"/>
      <c r="L19"/>
      <c r="M19"/>
      <c r="N19"/>
      <c r="O19"/>
      <c r="P19"/>
      <c r="Q19"/>
    </row>
    <row r="20" spans="1:17" s="2" customFormat="1" x14ac:dyDescent="0.3">
      <c r="A20" s="15"/>
      <c r="B20" s="15"/>
      <c r="C20" s="15"/>
      <c r="D20" s="15"/>
      <c r="E20" s="15"/>
      <c r="F20" s="15"/>
      <c r="G20" s="15"/>
      <c r="H20" s="15"/>
      <c r="I20" s="15"/>
      <c r="J20" s="15"/>
      <c r="K20" s="15"/>
      <c r="L20" s="15"/>
      <c r="M20" s="15"/>
      <c r="N20" s="15"/>
      <c r="O20" s="15"/>
      <c r="P20"/>
      <c r="Q20"/>
    </row>
    <row r="21" spans="1:17" x14ac:dyDescent="0.3">
      <c r="A21" t="s">
        <v>10</v>
      </c>
      <c r="B21"/>
      <c r="C21"/>
      <c r="D21"/>
      <c r="E21"/>
      <c r="F21"/>
      <c r="G21"/>
      <c r="H21"/>
      <c r="I21"/>
      <c r="J21"/>
      <c r="K21"/>
      <c r="L21"/>
      <c r="M21" s="64"/>
      <c r="N21" s="64"/>
      <c r="O21" s="64"/>
      <c r="P21"/>
      <c r="Q21"/>
    </row>
    <row r="22" spans="1:17" s="2" customFormat="1" x14ac:dyDescent="0.3">
      <c r="A22"/>
      <c r="B22"/>
      <c r="C22"/>
      <c r="D22"/>
      <c r="E22"/>
      <c r="F22"/>
      <c r="G22"/>
      <c r="H22"/>
      <c r="I22"/>
      <c r="J22"/>
      <c r="K22"/>
      <c r="L22"/>
      <c r="M22"/>
      <c r="N22"/>
      <c r="O22"/>
      <c r="P22"/>
      <c r="Q22"/>
    </row>
    <row r="23" spans="1:17" x14ac:dyDescent="0.3">
      <c r="A23" s="35" t="s">
        <v>11</v>
      </c>
      <c r="B23" s="36"/>
      <c r="C23" s="36"/>
      <c r="D23" s="36"/>
      <c r="E23" s="36"/>
      <c r="F23" s="36"/>
      <c r="G23" s="36"/>
      <c r="H23" s="36"/>
      <c r="I23" s="36"/>
      <c r="J23" s="36"/>
      <c r="K23" s="36"/>
      <c r="L23" s="36"/>
      <c r="M23" s="36"/>
      <c r="N23" s="36"/>
      <c r="O23" s="37"/>
      <c r="P23"/>
      <c r="Q23"/>
    </row>
    <row r="24" spans="1:17" x14ac:dyDescent="0.3">
      <c r="A24" s="10" t="s">
        <v>12</v>
      </c>
      <c r="B24" s="38" t="s">
        <v>13</v>
      </c>
      <c r="C24" s="38"/>
      <c r="D24" s="38"/>
      <c r="E24" s="38"/>
      <c r="F24" s="38"/>
      <c r="G24" s="39" t="s">
        <v>14</v>
      </c>
      <c r="H24" s="40"/>
      <c r="I24" s="38" t="s">
        <v>15</v>
      </c>
      <c r="J24" s="38"/>
      <c r="K24" s="38"/>
      <c r="L24" s="38"/>
      <c r="M24" s="38" t="s">
        <v>16</v>
      </c>
      <c r="N24" s="38"/>
      <c r="O24" s="38"/>
      <c r="P24"/>
      <c r="Q24"/>
    </row>
    <row r="25" spans="1:17" s="4" customFormat="1" x14ac:dyDescent="0.25">
      <c r="A25" s="11" t="s">
        <v>17</v>
      </c>
      <c r="B25" s="56" t="str">
        <f>IF(ISBLANK('Proposer Tab'!B7:F7)," ",'Proposer Tab'!B7:F7)</f>
        <v xml:space="preserve"> </v>
      </c>
      <c r="C25" s="57"/>
      <c r="D25" s="57"/>
      <c r="E25" s="57"/>
      <c r="F25" s="58"/>
      <c r="G25" s="59" t="str">
        <f>IF(ISBLANK('Proposer Tab'!G7:H7)," ",'Proposer Tab'!G7:H7)</f>
        <v xml:space="preserve"> </v>
      </c>
      <c r="H25" s="60"/>
      <c r="I25" s="56" t="str">
        <f>IF(ISBLANK('Proposer Tab'!I7:L7)," ",'Proposer Tab'!I7:L7)</f>
        <v xml:space="preserve"> </v>
      </c>
      <c r="J25" s="57"/>
      <c r="K25" s="57"/>
      <c r="L25" s="58"/>
      <c r="M25" s="61">
        <f>'Proposer Tab'!M7:O7</f>
        <v>0</v>
      </c>
      <c r="N25" s="62"/>
      <c r="O25" s="63"/>
      <c r="P25" s="16"/>
      <c r="Q25" s="16"/>
    </row>
    <row r="26" spans="1:17" s="4" customFormat="1" x14ac:dyDescent="0.25">
      <c r="A26" s="11" t="s">
        <v>18</v>
      </c>
      <c r="B26" s="56" t="str">
        <f>IF(ISBLANK('Proposer Tab'!B8:F8)," ",'Proposer Tab'!B8:F8)</f>
        <v xml:space="preserve"> </v>
      </c>
      <c r="C26" s="57"/>
      <c r="D26" s="57"/>
      <c r="E26" s="57"/>
      <c r="F26" s="58"/>
      <c r="G26" s="59" t="str">
        <f>IF(ISBLANK('Proposer Tab'!G8:H8)," ",'Proposer Tab'!G8:H8)</f>
        <v xml:space="preserve"> </v>
      </c>
      <c r="H26" s="60"/>
      <c r="I26" s="56" t="str">
        <f>IF(ISBLANK('Proposer Tab'!I8:L8)," ",'Proposer Tab'!I8:L8)</f>
        <v xml:space="preserve"> </v>
      </c>
      <c r="J26" s="57"/>
      <c r="K26" s="57"/>
      <c r="L26" s="58"/>
      <c r="M26" s="61">
        <f>'Proposer Tab'!M8:O8</f>
        <v>0</v>
      </c>
      <c r="N26" s="62"/>
      <c r="O26" s="63"/>
      <c r="P26" s="16"/>
      <c r="Q26" s="16"/>
    </row>
    <row r="27" spans="1:17" s="4" customFormat="1" x14ac:dyDescent="0.25">
      <c r="A27" s="11" t="s">
        <v>19</v>
      </c>
      <c r="B27" s="56" t="str">
        <f>IF(ISBLANK('Proposer Tab'!B9:F9)," ",'Proposer Tab'!B9:F9)</f>
        <v xml:space="preserve"> </v>
      </c>
      <c r="C27" s="57"/>
      <c r="D27" s="57"/>
      <c r="E27" s="57"/>
      <c r="F27" s="58"/>
      <c r="G27" s="59" t="str">
        <f>IF(ISBLANK('Proposer Tab'!G9:H9)," ",'Proposer Tab'!G9:H9)</f>
        <v xml:space="preserve"> </v>
      </c>
      <c r="H27" s="60"/>
      <c r="I27" s="56" t="str">
        <f>IF(ISBLANK('Proposer Tab'!I9:L9)," ",'Proposer Tab'!I9:L9)</f>
        <v xml:space="preserve"> </v>
      </c>
      <c r="J27" s="57"/>
      <c r="K27" s="57"/>
      <c r="L27" s="58"/>
      <c r="M27" s="61">
        <f>'Proposer Tab'!M9:O9</f>
        <v>0</v>
      </c>
      <c r="N27" s="62"/>
      <c r="O27" s="63"/>
      <c r="P27" s="16"/>
      <c r="Q27" s="16"/>
    </row>
    <row r="28" spans="1:17" s="4" customFormat="1" x14ac:dyDescent="0.25">
      <c r="A28" s="11" t="s">
        <v>20</v>
      </c>
      <c r="B28" s="56" t="str">
        <f>IF(ISBLANK('Proposer Tab'!B10:F10)," ",'Proposer Tab'!B10:F10)</f>
        <v xml:space="preserve"> </v>
      </c>
      <c r="C28" s="57"/>
      <c r="D28" s="57"/>
      <c r="E28" s="57"/>
      <c r="F28" s="58"/>
      <c r="G28" s="59" t="str">
        <f>IF(ISBLANK('Proposer Tab'!G10:H10)," ",'Proposer Tab'!G10:H10)</f>
        <v xml:space="preserve"> </v>
      </c>
      <c r="H28" s="60"/>
      <c r="I28" s="56" t="str">
        <f>IF(ISBLANK('Proposer Tab'!I10:L10)," ",'Proposer Tab'!I10:L10)</f>
        <v xml:space="preserve"> </v>
      </c>
      <c r="J28" s="57"/>
      <c r="K28" s="57"/>
      <c r="L28" s="58"/>
      <c r="M28" s="61">
        <f>'Proposer Tab'!M10:O10</f>
        <v>0</v>
      </c>
      <c r="N28" s="62"/>
      <c r="O28" s="63"/>
      <c r="P28" s="16"/>
      <c r="Q28" s="16"/>
    </row>
    <row r="29" spans="1:17" s="4" customFormat="1" x14ac:dyDescent="0.25">
      <c r="A29" s="11" t="s">
        <v>21</v>
      </c>
      <c r="B29" s="56" t="str">
        <f>IF(ISBLANK('Proposer Tab'!B11:F11)," ",'Proposer Tab'!B11:F11)</f>
        <v xml:space="preserve"> </v>
      </c>
      <c r="C29" s="57"/>
      <c r="D29" s="57"/>
      <c r="E29" s="57"/>
      <c r="F29" s="58"/>
      <c r="G29" s="59" t="str">
        <f>IF(ISBLANK('Proposer Tab'!G11:H11)," ",'Proposer Tab'!G11:H11)</f>
        <v xml:space="preserve"> </v>
      </c>
      <c r="H29" s="60"/>
      <c r="I29" s="56" t="str">
        <f>IF(ISBLANK('Proposer Tab'!I11:L11)," ",'Proposer Tab'!I11:L11)</f>
        <v xml:space="preserve"> </v>
      </c>
      <c r="J29" s="57"/>
      <c r="K29" s="57"/>
      <c r="L29" s="58"/>
      <c r="M29" s="61">
        <f>'Proposer Tab'!M11:O11</f>
        <v>0</v>
      </c>
      <c r="N29" s="62"/>
      <c r="O29" s="63"/>
      <c r="P29" s="16"/>
      <c r="Q29" s="16"/>
    </row>
    <row r="30" spans="1:17" s="4" customFormat="1" x14ac:dyDescent="0.25">
      <c r="A30" s="11" t="s">
        <v>22</v>
      </c>
      <c r="B30" s="56" t="str">
        <f>IF(ISBLANK('Proposer Tab'!B12:F12)," ",'Proposer Tab'!B12:F12)</f>
        <v xml:space="preserve"> </v>
      </c>
      <c r="C30" s="57"/>
      <c r="D30" s="57"/>
      <c r="E30" s="57"/>
      <c r="F30" s="58"/>
      <c r="G30" s="59" t="str">
        <f>IF(ISBLANK('Proposer Tab'!G12:H12)," ",'Proposer Tab'!G12:H12)</f>
        <v xml:space="preserve"> </v>
      </c>
      <c r="H30" s="60"/>
      <c r="I30" s="56" t="str">
        <f>IF(ISBLANK('Proposer Tab'!I12:L12)," ",'Proposer Tab'!I12:L12)</f>
        <v xml:space="preserve"> </v>
      </c>
      <c r="J30" s="57"/>
      <c r="K30" s="57"/>
      <c r="L30" s="58"/>
      <c r="M30" s="61">
        <f>'Proposer Tab'!M12:O12</f>
        <v>0</v>
      </c>
      <c r="N30" s="62"/>
      <c r="O30" s="63"/>
      <c r="P30" s="16"/>
      <c r="Q30" s="16"/>
    </row>
    <row r="31" spans="1:17" s="4" customFormat="1" x14ac:dyDescent="0.25">
      <c r="A31" s="11" t="s">
        <v>23</v>
      </c>
      <c r="B31" s="56" t="str">
        <f>IF(ISBLANK('Proposer Tab'!B13:F13)," ",'Proposer Tab'!B13:F13)</f>
        <v xml:space="preserve"> </v>
      </c>
      <c r="C31" s="57"/>
      <c r="D31" s="57"/>
      <c r="E31" s="57"/>
      <c r="F31" s="58"/>
      <c r="G31" s="59" t="str">
        <f>IF(ISBLANK('Proposer Tab'!G13:H13)," ",'Proposer Tab'!G13:H13)</f>
        <v xml:space="preserve"> </v>
      </c>
      <c r="H31" s="60"/>
      <c r="I31" s="56" t="str">
        <f>IF(ISBLANK('Proposer Tab'!I13:L13)," ",'Proposer Tab'!I13:L13)</f>
        <v xml:space="preserve"> </v>
      </c>
      <c r="J31" s="57"/>
      <c r="K31" s="57"/>
      <c r="L31" s="58"/>
      <c r="M31" s="61">
        <f>'Proposer Tab'!M13:O13</f>
        <v>0</v>
      </c>
      <c r="N31" s="62"/>
      <c r="O31" s="63"/>
      <c r="P31" s="16"/>
      <c r="Q31" s="16"/>
    </row>
    <row r="32" spans="1:17" s="4" customFormat="1" x14ac:dyDescent="0.25">
      <c r="A32" s="11" t="s">
        <v>24</v>
      </c>
      <c r="B32" s="56" t="str">
        <f>IF(ISBLANK('Proposer Tab'!B14:F14)," ",'Proposer Tab'!B14:F14)</f>
        <v xml:space="preserve"> </v>
      </c>
      <c r="C32" s="57"/>
      <c r="D32" s="57"/>
      <c r="E32" s="57"/>
      <c r="F32" s="58"/>
      <c r="G32" s="59" t="str">
        <f>IF(ISBLANK('Proposer Tab'!G14:H14)," ",'Proposer Tab'!G14:H14)</f>
        <v xml:space="preserve"> </v>
      </c>
      <c r="H32" s="60"/>
      <c r="I32" s="56" t="str">
        <f>IF(ISBLANK('Proposer Tab'!I14:L14)," ",'Proposer Tab'!I14:L14)</f>
        <v xml:space="preserve"> </v>
      </c>
      <c r="J32" s="57"/>
      <c r="K32" s="57"/>
      <c r="L32" s="58"/>
      <c r="M32" s="61">
        <f>'Proposer Tab'!M14:O14</f>
        <v>0</v>
      </c>
      <c r="N32" s="62"/>
      <c r="O32" s="63"/>
      <c r="P32" s="16"/>
      <c r="Q32" s="16"/>
    </row>
    <row r="33" spans="1:17" s="4" customFormat="1" x14ac:dyDescent="0.25">
      <c r="A33" s="11" t="s">
        <v>25</v>
      </c>
      <c r="B33" s="56" t="str">
        <f>IF(ISBLANK('Proposer Tab'!B15:F15)," ",'Proposer Tab'!B15:F15)</f>
        <v xml:space="preserve"> </v>
      </c>
      <c r="C33" s="57"/>
      <c r="D33" s="57"/>
      <c r="E33" s="57"/>
      <c r="F33" s="58"/>
      <c r="G33" s="59" t="str">
        <f>IF(ISBLANK('Proposer Tab'!G15:H15)," ",'Proposer Tab'!G15:H15)</f>
        <v xml:space="preserve"> </v>
      </c>
      <c r="H33" s="60"/>
      <c r="I33" s="56" t="str">
        <f>IF(ISBLANK('Proposer Tab'!I15:L15)," ",'Proposer Tab'!I15:L15)</f>
        <v xml:space="preserve"> </v>
      </c>
      <c r="J33" s="57"/>
      <c r="K33" s="57"/>
      <c r="L33" s="58"/>
      <c r="M33" s="61">
        <f>'Proposer Tab'!M15:O15</f>
        <v>0</v>
      </c>
      <c r="N33" s="62"/>
      <c r="O33" s="63"/>
      <c r="P33" s="16"/>
      <c r="Q33" s="16"/>
    </row>
    <row r="34" spans="1:17" s="4" customFormat="1" x14ac:dyDescent="0.25">
      <c r="A34" s="11" t="s">
        <v>26</v>
      </c>
      <c r="B34" s="56" t="str">
        <f>IF(ISBLANK('Proposer Tab'!B16:F16)," ",'Proposer Tab'!B16:F16)</f>
        <v xml:space="preserve"> </v>
      </c>
      <c r="C34" s="57"/>
      <c r="D34" s="57"/>
      <c r="E34" s="57"/>
      <c r="F34" s="58"/>
      <c r="G34" s="59" t="str">
        <f>IF(ISBLANK('Proposer Tab'!G16:H16)," ",'Proposer Tab'!G16:H16)</f>
        <v xml:space="preserve"> </v>
      </c>
      <c r="H34" s="60"/>
      <c r="I34" s="56" t="str">
        <f>IF(ISBLANK('Proposer Tab'!I16:L16)," ",'Proposer Tab'!I16:L16)</f>
        <v xml:space="preserve"> </v>
      </c>
      <c r="J34" s="57"/>
      <c r="K34" s="57"/>
      <c r="L34" s="58"/>
      <c r="M34" s="61">
        <f>'Proposer Tab'!M16:O16</f>
        <v>0</v>
      </c>
      <c r="N34" s="62"/>
      <c r="O34" s="63"/>
      <c r="P34" s="16"/>
      <c r="Q34" s="16"/>
    </row>
    <row r="35" spans="1:17" ht="18.75" x14ac:dyDescent="0.3">
      <c r="A35" s="65" t="str">
        <f>IF(AND(O17="No",OR(B25&lt;&gt;"",B26&lt;&gt;"",B27&lt;&gt;"",B28&lt;&gt;"",B29&lt;&gt;"",B30&lt;&gt;"",B31&lt;&gt;"",B32&lt;&gt;"",B33&lt;&gt;"",B34&lt;&gt;"")),"Error - Please check response to Question #6.","")</f>
        <v/>
      </c>
      <c r="B35" s="65"/>
      <c r="C35" s="65"/>
      <c r="D35" s="65"/>
      <c r="E35" s="65"/>
      <c r="F35" s="65"/>
      <c r="G35" s="65"/>
      <c r="H35" s="65"/>
      <c r="I35" s="65"/>
      <c r="J35" s="65"/>
      <c r="K35" s="65"/>
      <c r="L35" s="65"/>
      <c r="M35" s="65"/>
      <c r="N35" s="65"/>
      <c r="O35" s="65"/>
      <c r="P35"/>
      <c r="Q35"/>
    </row>
    <row r="36" spans="1:17" x14ac:dyDescent="0.3">
      <c r="A36" t="s">
        <v>27</v>
      </c>
      <c r="B36"/>
      <c r="C36"/>
      <c r="D36"/>
      <c r="E36"/>
      <c r="F36"/>
      <c r="G36"/>
      <c r="H36"/>
      <c r="I36"/>
      <c r="J36"/>
      <c r="K36"/>
      <c r="L36"/>
      <c r="M36" s="66"/>
      <c r="N36" s="66"/>
      <c r="O36" s="66"/>
      <c r="P36"/>
      <c r="Q36" s="67" t="s">
        <v>28</v>
      </c>
    </row>
    <row r="37" spans="1:17" x14ac:dyDescent="0.3">
      <c r="A37"/>
      <c r="B37" s="13" t="s">
        <v>29</v>
      </c>
      <c r="C37"/>
      <c r="D37"/>
      <c r="E37"/>
      <c r="F37"/>
      <c r="G37"/>
      <c r="H37"/>
      <c r="I37"/>
      <c r="J37"/>
      <c r="K37"/>
      <c r="L37"/>
      <c r="M37" s="17"/>
      <c r="N37" s="17"/>
      <c r="O37" s="17"/>
      <c r="P37"/>
      <c r="Q37" s="67"/>
    </row>
    <row r="38" spans="1:17" x14ac:dyDescent="0.3">
      <c r="A38"/>
      <c r="B38" s="13" t="s">
        <v>30</v>
      </c>
      <c r="C38"/>
      <c r="D38"/>
      <c r="E38"/>
      <c r="F38"/>
      <c r="G38"/>
      <c r="H38"/>
      <c r="I38"/>
      <c r="J38"/>
      <c r="K38"/>
      <c r="L38"/>
      <c r="M38" s="17"/>
      <c r="N38" s="17"/>
      <c r="O38" s="17"/>
      <c r="P38"/>
      <c r="Q38" s="67"/>
    </row>
    <row r="39" spans="1:17" x14ac:dyDescent="0.3">
      <c r="A39"/>
      <c r="B39" s="13"/>
      <c r="C39"/>
      <c r="D39"/>
      <c r="E39"/>
      <c r="F39"/>
      <c r="G39"/>
      <c r="H39"/>
      <c r="I39"/>
      <c r="J39"/>
      <c r="K39"/>
      <c r="L39"/>
      <c r="M39" s="17"/>
      <c r="N39" s="17"/>
      <c r="O39" s="17"/>
      <c r="P39"/>
      <c r="Q39"/>
    </row>
    <row r="40" spans="1:17" x14ac:dyDescent="0.3">
      <c r="A40" s="35" t="s">
        <v>31</v>
      </c>
      <c r="B40" s="36"/>
      <c r="C40" s="36"/>
      <c r="D40" s="36"/>
      <c r="E40" s="36"/>
      <c r="F40" s="36"/>
      <c r="G40" s="36"/>
      <c r="H40" s="36"/>
      <c r="I40" s="36"/>
      <c r="J40" s="36"/>
      <c r="K40" s="36"/>
      <c r="L40" s="36"/>
      <c r="M40" s="36"/>
      <c r="N40" s="36"/>
      <c r="O40" s="37"/>
      <c r="P40"/>
      <c r="Q40" s="67" t="s">
        <v>46</v>
      </c>
    </row>
    <row r="41" spans="1:17" x14ac:dyDescent="0.3">
      <c r="A41" s="10" t="s">
        <v>12</v>
      </c>
      <c r="B41" s="39" t="s">
        <v>16</v>
      </c>
      <c r="C41" s="68"/>
      <c r="D41" s="68"/>
      <c r="E41" s="40"/>
      <c r="F41" s="38" t="s">
        <v>32</v>
      </c>
      <c r="G41" s="38"/>
      <c r="H41" s="38"/>
      <c r="I41" s="69" t="s">
        <v>33</v>
      </c>
      <c r="J41" s="69"/>
      <c r="K41" s="69"/>
      <c r="L41" s="69" t="s">
        <v>34</v>
      </c>
      <c r="M41" s="69"/>
      <c r="N41" s="69"/>
      <c r="O41" s="69"/>
      <c r="P41"/>
      <c r="Q41" s="67"/>
    </row>
    <row r="42" spans="1:17" x14ac:dyDescent="0.3">
      <c r="A42" s="10" t="s">
        <v>17</v>
      </c>
      <c r="B42" s="70">
        <f t="shared" ref="B42:B51" si="0">IF(M25="","",M25)</f>
        <v>0</v>
      </c>
      <c r="C42" s="71"/>
      <c r="D42" s="71"/>
      <c r="E42" s="72"/>
      <c r="F42" s="73"/>
      <c r="G42" s="73"/>
      <c r="H42" s="73"/>
      <c r="I42" s="70">
        <f t="shared" ref="I42:I51" si="1">IF(AND(F42="Yes",COUNTIF(F$42:H$51,"Yes")&gt;1),-$M$36*B42/SUMIF(F$42:H$51,"Yes",B$42:E$51),0)</f>
        <v>0</v>
      </c>
      <c r="J42" s="71"/>
      <c r="K42" s="72"/>
      <c r="L42" s="74">
        <f>IF(B42="","",B42+I42)</f>
        <v>0</v>
      </c>
      <c r="M42" s="75"/>
      <c r="N42" s="75"/>
      <c r="O42" s="76"/>
      <c r="P42"/>
      <c r="Q42" s="67"/>
    </row>
    <row r="43" spans="1:17" x14ac:dyDescent="0.3">
      <c r="A43" s="10" t="s">
        <v>18</v>
      </c>
      <c r="B43" s="70">
        <f t="shared" si="0"/>
        <v>0</v>
      </c>
      <c r="C43" s="71"/>
      <c r="D43" s="71"/>
      <c r="E43" s="72"/>
      <c r="F43" s="73"/>
      <c r="G43" s="73"/>
      <c r="H43" s="73"/>
      <c r="I43" s="70">
        <f t="shared" si="1"/>
        <v>0</v>
      </c>
      <c r="J43" s="71"/>
      <c r="K43" s="72"/>
      <c r="L43" s="74">
        <f t="shared" ref="L43:L51" si="2">IF(B43="","",B43+I43)</f>
        <v>0</v>
      </c>
      <c r="M43" s="75"/>
      <c r="N43" s="75"/>
      <c r="O43" s="76"/>
      <c r="P43"/>
      <c r="Q43" s="67"/>
    </row>
    <row r="44" spans="1:17" x14ac:dyDescent="0.3">
      <c r="A44" s="10" t="s">
        <v>19</v>
      </c>
      <c r="B44" s="70">
        <f t="shared" si="0"/>
        <v>0</v>
      </c>
      <c r="C44" s="71"/>
      <c r="D44" s="71"/>
      <c r="E44" s="72"/>
      <c r="F44" s="73"/>
      <c r="G44" s="73"/>
      <c r="H44" s="73"/>
      <c r="I44" s="70">
        <f t="shared" si="1"/>
        <v>0</v>
      </c>
      <c r="J44" s="71"/>
      <c r="K44" s="72"/>
      <c r="L44" s="74">
        <f t="shared" si="2"/>
        <v>0</v>
      </c>
      <c r="M44" s="75"/>
      <c r="N44" s="75"/>
      <c r="O44" s="76"/>
      <c r="P44"/>
      <c r="Q44" s="67"/>
    </row>
    <row r="45" spans="1:17" x14ac:dyDescent="0.3">
      <c r="A45" s="10" t="s">
        <v>20</v>
      </c>
      <c r="B45" s="70">
        <f t="shared" si="0"/>
        <v>0</v>
      </c>
      <c r="C45" s="71"/>
      <c r="D45" s="71"/>
      <c r="E45" s="72"/>
      <c r="F45" s="73"/>
      <c r="G45" s="73"/>
      <c r="H45" s="73"/>
      <c r="I45" s="70">
        <f t="shared" si="1"/>
        <v>0</v>
      </c>
      <c r="J45" s="71"/>
      <c r="K45" s="72"/>
      <c r="L45" s="74">
        <f t="shared" si="2"/>
        <v>0</v>
      </c>
      <c r="M45" s="75"/>
      <c r="N45" s="75"/>
      <c r="O45" s="76"/>
      <c r="P45"/>
      <c r="Q45" s="67"/>
    </row>
    <row r="46" spans="1:17" x14ac:dyDescent="0.3">
      <c r="A46" s="10" t="s">
        <v>21</v>
      </c>
      <c r="B46" s="70">
        <f t="shared" si="0"/>
        <v>0</v>
      </c>
      <c r="C46" s="71"/>
      <c r="D46" s="71"/>
      <c r="E46" s="72"/>
      <c r="F46" s="73"/>
      <c r="G46" s="73"/>
      <c r="H46" s="73"/>
      <c r="I46" s="70">
        <f t="shared" si="1"/>
        <v>0</v>
      </c>
      <c r="J46" s="71"/>
      <c r="K46" s="72"/>
      <c r="L46" s="74">
        <f t="shared" si="2"/>
        <v>0</v>
      </c>
      <c r="M46" s="75"/>
      <c r="N46" s="75"/>
      <c r="O46" s="76"/>
      <c r="P46"/>
      <c r="Q46"/>
    </row>
    <row r="47" spans="1:17" x14ac:dyDescent="0.3">
      <c r="A47" s="10" t="s">
        <v>22</v>
      </c>
      <c r="B47" s="70">
        <f t="shared" si="0"/>
        <v>0</v>
      </c>
      <c r="C47" s="71"/>
      <c r="D47" s="71"/>
      <c r="E47" s="72"/>
      <c r="F47" s="73"/>
      <c r="G47" s="73"/>
      <c r="H47" s="73"/>
      <c r="I47" s="70">
        <f t="shared" si="1"/>
        <v>0</v>
      </c>
      <c r="J47" s="71"/>
      <c r="K47" s="72"/>
      <c r="L47" s="74">
        <f t="shared" si="2"/>
        <v>0</v>
      </c>
      <c r="M47" s="75"/>
      <c r="N47" s="75"/>
      <c r="O47" s="76"/>
      <c r="P47"/>
      <c r="Q47"/>
    </row>
    <row r="48" spans="1:17" x14ac:dyDescent="0.3">
      <c r="A48" s="10" t="s">
        <v>23</v>
      </c>
      <c r="B48" s="70">
        <f t="shared" si="0"/>
        <v>0</v>
      </c>
      <c r="C48" s="71"/>
      <c r="D48" s="71"/>
      <c r="E48" s="72"/>
      <c r="F48" s="73"/>
      <c r="G48" s="73"/>
      <c r="H48" s="73"/>
      <c r="I48" s="70">
        <f t="shared" si="1"/>
        <v>0</v>
      </c>
      <c r="J48" s="71"/>
      <c r="K48" s="72"/>
      <c r="L48" s="74">
        <f t="shared" si="2"/>
        <v>0</v>
      </c>
      <c r="M48" s="75"/>
      <c r="N48" s="75"/>
      <c r="O48" s="76"/>
      <c r="P48"/>
      <c r="Q48"/>
    </row>
    <row r="49" spans="1:17" x14ac:dyDescent="0.3">
      <c r="A49" s="10" t="s">
        <v>24</v>
      </c>
      <c r="B49" s="70">
        <f t="shared" si="0"/>
        <v>0</v>
      </c>
      <c r="C49" s="71"/>
      <c r="D49" s="71"/>
      <c r="E49" s="72"/>
      <c r="F49" s="73"/>
      <c r="G49" s="73"/>
      <c r="H49" s="73"/>
      <c r="I49" s="70">
        <f t="shared" si="1"/>
        <v>0</v>
      </c>
      <c r="J49" s="71"/>
      <c r="K49" s="72"/>
      <c r="L49" s="74">
        <f t="shared" si="2"/>
        <v>0</v>
      </c>
      <c r="M49" s="75"/>
      <c r="N49" s="75"/>
      <c r="O49" s="76"/>
      <c r="P49"/>
      <c r="Q49"/>
    </row>
    <row r="50" spans="1:17" x14ac:dyDescent="0.3">
      <c r="A50" s="10" t="s">
        <v>25</v>
      </c>
      <c r="B50" s="70">
        <f t="shared" si="0"/>
        <v>0</v>
      </c>
      <c r="C50" s="71"/>
      <c r="D50" s="71"/>
      <c r="E50" s="72"/>
      <c r="F50" s="73"/>
      <c r="G50" s="73"/>
      <c r="H50" s="73"/>
      <c r="I50" s="70">
        <f t="shared" si="1"/>
        <v>0</v>
      </c>
      <c r="J50" s="71"/>
      <c r="K50" s="72"/>
      <c r="L50" s="74">
        <f t="shared" si="2"/>
        <v>0</v>
      </c>
      <c r="M50" s="75"/>
      <c r="N50" s="75"/>
      <c r="O50" s="76"/>
      <c r="P50"/>
      <c r="Q50"/>
    </row>
    <row r="51" spans="1:17" x14ac:dyDescent="0.3">
      <c r="A51" s="10" t="s">
        <v>26</v>
      </c>
      <c r="B51" s="70">
        <f t="shared" si="0"/>
        <v>0</v>
      </c>
      <c r="C51" s="71"/>
      <c r="D51" s="71"/>
      <c r="E51" s="72"/>
      <c r="F51" s="73"/>
      <c r="G51" s="73"/>
      <c r="H51" s="73"/>
      <c r="I51" s="70">
        <f t="shared" si="1"/>
        <v>0</v>
      </c>
      <c r="J51" s="71"/>
      <c r="K51" s="72"/>
      <c r="L51" s="74">
        <f t="shared" si="2"/>
        <v>0</v>
      </c>
      <c r="M51" s="75"/>
      <c r="N51" s="75"/>
      <c r="O51" s="76"/>
      <c r="P51"/>
      <c r="Q51"/>
    </row>
    <row r="52" spans="1:17" x14ac:dyDescent="0.3">
      <c r="A52"/>
      <c r="B52" s="77">
        <f>SUM(B42:D51)</f>
        <v>0</v>
      </c>
      <c r="C52" s="77"/>
      <c r="D52" s="77"/>
      <c r="E52" s="77"/>
      <c r="F52"/>
      <c r="G52"/>
      <c r="H52"/>
      <c r="I52"/>
      <c r="J52"/>
      <c r="K52"/>
      <c r="L52" s="77">
        <f>SUM(L42:O51)</f>
        <v>0</v>
      </c>
      <c r="M52" s="77"/>
      <c r="N52" s="77"/>
      <c r="O52" s="77"/>
      <c r="P52"/>
      <c r="Q52"/>
    </row>
    <row r="53" spans="1:17" x14ac:dyDescent="0.3">
      <c r="A53" s="78" t="str">
        <f>IF(B52-L52&lt;&gt;M36,"Error - Please identify the 2+ subcontractors affected by overlap, or change response to Question #9.","")</f>
        <v/>
      </c>
      <c r="B53" s="78"/>
      <c r="C53" s="78"/>
      <c r="D53" s="78"/>
      <c r="E53" s="78"/>
      <c r="F53" s="78"/>
      <c r="G53" s="78"/>
      <c r="H53" s="78"/>
      <c r="I53" s="78"/>
      <c r="J53" s="78"/>
      <c r="K53" s="78"/>
      <c r="L53" s="78"/>
      <c r="M53" s="78"/>
      <c r="N53" s="78"/>
      <c r="O53" s="78"/>
      <c r="P53"/>
      <c r="Q53"/>
    </row>
    <row r="54" spans="1:17" x14ac:dyDescent="0.3">
      <c r="A54" s="79" t="s">
        <v>35</v>
      </c>
      <c r="B54" s="80"/>
      <c r="C54" s="80"/>
      <c r="D54" s="80"/>
      <c r="E54" s="80"/>
      <c r="F54" s="80"/>
      <c r="G54" s="80"/>
      <c r="H54" s="80"/>
      <c r="I54" s="80"/>
      <c r="J54" s="80"/>
      <c r="K54" s="80"/>
      <c r="L54" s="80"/>
      <c r="M54" s="80"/>
      <c r="N54" s="80"/>
      <c r="O54" s="81"/>
      <c r="P54"/>
      <c r="Q54"/>
    </row>
    <row r="55" spans="1:17" x14ac:dyDescent="0.3">
      <c r="A55" s="10" t="s">
        <v>12</v>
      </c>
      <c r="B55" s="38" t="s">
        <v>36</v>
      </c>
      <c r="C55" s="38"/>
      <c r="D55" s="38"/>
      <c r="E55" s="18" t="s">
        <v>37</v>
      </c>
      <c r="F55" s="38" t="s">
        <v>38</v>
      </c>
      <c r="G55" s="38"/>
      <c r="H55" s="38"/>
      <c r="I55" s="69" t="s">
        <v>47</v>
      </c>
      <c r="J55" s="69"/>
      <c r="K55" s="69"/>
      <c r="L55" s="69"/>
      <c r="M55" s="82" t="s">
        <v>39</v>
      </c>
      <c r="N55" s="83"/>
      <c r="O55" s="84"/>
      <c r="P55"/>
      <c r="Q55"/>
    </row>
    <row r="56" spans="1:17" x14ac:dyDescent="0.3">
      <c r="A56" s="10" t="s">
        <v>17</v>
      </c>
      <c r="B56" s="85" t="str">
        <f>IF(L42=0,"",L42)</f>
        <v/>
      </c>
      <c r="C56" s="85"/>
      <c r="D56" s="85"/>
      <c r="E56" s="19" t="str">
        <f>IF(L42=0,"","÷")</f>
        <v/>
      </c>
      <c r="F56" s="85" t="str">
        <f>IF(L42=0,"",$M$21)</f>
        <v/>
      </c>
      <c r="G56" s="86"/>
      <c r="H56" s="86"/>
      <c r="I56" s="87" t="str">
        <f t="shared" ref="I56:I65" si="3">IF(OR(L42=0,L42=""),"",IF(G25="Hudson","x "&amp;TEXT($M$6/6*5,"#")&amp;" points (Hudson) =",IF(G25="Veteran","x "&amp;$M$6&amp;" points (Veteran) =","x  0 points (not cert.) =")))</f>
        <v/>
      </c>
      <c r="J56" s="87"/>
      <c r="K56" s="87"/>
      <c r="L56" s="87"/>
      <c r="M56" s="88" t="str">
        <f>IF(L42=0,"",IFERROR(ROUND(B56/F56*IF(G25="Hudson",$M$6/6*5,IF(G25="Veteran",$M$6,0)),3),"Total Cost?"))</f>
        <v/>
      </c>
      <c r="N56" s="89"/>
      <c r="O56" s="90"/>
      <c r="P56"/>
      <c r="Q56"/>
    </row>
    <row r="57" spans="1:17" x14ac:dyDescent="0.3">
      <c r="A57" s="10" t="s">
        <v>18</v>
      </c>
      <c r="B57" s="85" t="str">
        <f t="shared" ref="B57:B65" si="4">IF(L43=0,"",L43)</f>
        <v/>
      </c>
      <c r="C57" s="85"/>
      <c r="D57" s="85"/>
      <c r="E57" s="19" t="str">
        <f t="shared" ref="E57:E65" si="5">IF(L43=0,"","÷")</f>
        <v/>
      </c>
      <c r="F57" s="85" t="str">
        <f t="shared" ref="F57:F65" si="6">IF(L43=0,"",$M$21)</f>
        <v/>
      </c>
      <c r="G57" s="86"/>
      <c r="H57" s="86"/>
      <c r="I57" s="87" t="str">
        <f t="shared" si="3"/>
        <v/>
      </c>
      <c r="J57" s="87"/>
      <c r="K57" s="87"/>
      <c r="L57" s="87"/>
      <c r="M57" s="88" t="str">
        <f t="shared" ref="M57:M65" si="7">IF(L43=0,"",IFERROR(ROUND(B57/F57*IF(G26="Hudson",$M$6/6*5,IF(G26="Veteran",$M$6,0)),3),""))</f>
        <v/>
      </c>
      <c r="N57" s="89"/>
      <c r="O57" s="90"/>
      <c r="P57"/>
      <c r="Q57"/>
    </row>
    <row r="58" spans="1:17" x14ac:dyDescent="0.3">
      <c r="A58" s="10" t="s">
        <v>19</v>
      </c>
      <c r="B58" s="85" t="str">
        <f t="shared" si="4"/>
        <v/>
      </c>
      <c r="C58" s="85"/>
      <c r="D58" s="85"/>
      <c r="E58" s="19" t="str">
        <f t="shared" si="5"/>
        <v/>
      </c>
      <c r="F58" s="85" t="str">
        <f t="shared" si="6"/>
        <v/>
      </c>
      <c r="G58" s="86"/>
      <c r="H58" s="86"/>
      <c r="I58" s="87" t="str">
        <f t="shared" si="3"/>
        <v/>
      </c>
      <c r="J58" s="87"/>
      <c r="K58" s="87"/>
      <c r="L58" s="87"/>
      <c r="M58" s="88" t="str">
        <f t="shared" si="7"/>
        <v/>
      </c>
      <c r="N58" s="89"/>
      <c r="O58" s="90"/>
      <c r="P58"/>
      <c r="Q58"/>
    </row>
    <row r="59" spans="1:17" x14ac:dyDescent="0.3">
      <c r="A59" s="10" t="s">
        <v>20</v>
      </c>
      <c r="B59" s="85" t="str">
        <f t="shared" si="4"/>
        <v/>
      </c>
      <c r="C59" s="85"/>
      <c r="D59" s="85"/>
      <c r="E59" s="19" t="str">
        <f t="shared" si="5"/>
        <v/>
      </c>
      <c r="F59" s="85" t="str">
        <f t="shared" si="6"/>
        <v/>
      </c>
      <c r="G59" s="86"/>
      <c r="H59" s="86"/>
      <c r="I59" s="87" t="str">
        <f t="shared" si="3"/>
        <v/>
      </c>
      <c r="J59" s="87"/>
      <c r="K59" s="87"/>
      <c r="L59" s="87"/>
      <c r="M59" s="88" t="str">
        <f t="shared" si="7"/>
        <v/>
      </c>
      <c r="N59" s="89"/>
      <c r="O59" s="90"/>
      <c r="P59"/>
      <c r="Q59"/>
    </row>
    <row r="60" spans="1:17" x14ac:dyDescent="0.3">
      <c r="A60" s="10" t="s">
        <v>21</v>
      </c>
      <c r="B60" s="85" t="str">
        <f t="shared" si="4"/>
        <v/>
      </c>
      <c r="C60" s="85"/>
      <c r="D60" s="85"/>
      <c r="E60" s="19" t="str">
        <f t="shared" si="5"/>
        <v/>
      </c>
      <c r="F60" s="85" t="str">
        <f t="shared" si="6"/>
        <v/>
      </c>
      <c r="G60" s="86"/>
      <c r="H60" s="86"/>
      <c r="I60" s="87" t="str">
        <f t="shared" si="3"/>
        <v/>
      </c>
      <c r="J60" s="87"/>
      <c r="K60" s="87"/>
      <c r="L60" s="87"/>
      <c r="M60" s="88" t="str">
        <f t="shared" si="7"/>
        <v/>
      </c>
      <c r="N60" s="89"/>
      <c r="O60" s="90"/>
      <c r="P60"/>
      <c r="Q60"/>
    </row>
    <row r="61" spans="1:17" x14ac:dyDescent="0.3">
      <c r="A61" s="10" t="s">
        <v>22</v>
      </c>
      <c r="B61" s="85" t="str">
        <f t="shared" si="4"/>
        <v/>
      </c>
      <c r="C61" s="85"/>
      <c r="D61" s="85"/>
      <c r="E61" s="19" t="str">
        <f t="shared" si="5"/>
        <v/>
      </c>
      <c r="F61" s="85" t="str">
        <f t="shared" si="6"/>
        <v/>
      </c>
      <c r="G61" s="86"/>
      <c r="H61" s="86"/>
      <c r="I61" s="87" t="str">
        <f t="shared" si="3"/>
        <v/>
      </c>
      <c r="J61" s="87"/>
      <c r="K61" s="87"/>
      <c r="L61" s="87"/>
      <c r="M61" s="88" t="str">
        <f t="shared" si="7"/>
        <v/>
      </c>
      <c r="N61" s="89"/>
      <c r="O61" s="90"/>
      <c r="P61"/>
      <c r="Q61"/>
    </row>
    <row r="62" spans="1:17" x14ac:dyDescent="0.3">
      <c r="A62" s="10" t="s">
        <v>23</v>
      </c>
      <c r="B62" s="85" t="str">
        <f t="shared" si="4"/>
        <v/>
      </c>
      <c r="C62" s="85"/>
      <c r="D62" s="85"/>
      <c r="E62" s="19" t="str">
        <f t="shared" si="5"/>
        <v/>
      </c>
      <c r="F62" s="85" t="str">
        <f t="shared" si="6"/>
        <v/>
      </c>
      <c r="G62" s="86"/>
      <c r="H62" s="86"/>
      <c r="I62" s="87" t="str">
        <f t="shared" si="3"/>
        <v/>
      </c>
      <c r="J62" s="87"/>
      <c r="K62" s="87"/>
      <c r="L62" s="87"/>
      <c r="M62" s="88" t="str">
        <f t="shared" si="7"/>
        <v/>
      </c>
      <c r="N62" s="89"/>
      <c r="O62" s="90"/>
      <c r="P62"/>
      <c r="Q62"/>
    </row>
    <row r="63" spans="1:17" x14ac:dyDescent="0.3">
      <c r="A63" s="10" t="s">
        <v>24</v>
      </c>
      <c r="B63" s="85" t="str">
        <f t="shared" si="4"/>
        <v/>
      </c>
      <c r="C63" s="85"/>
      <c r="D63" s="85"/>
      <c r="E63" s="19" t="str">
        <f t="shared" si="5"/>
        <v/>
      </c>
      <c r="F63" s="85" t="str">
        <f t="shared" si="6"/>
        <v/>
      </c>
      <c r="G63" s="86"/>
      <c r="H63" s="86"/>
      <c r="I63" s="87" t="str">
        <f t="shared" si="3"/>
        <v/>
      </c>
      <c r="J63" s="87"/>
      <c r="K63" s="87"/>
      <c r="L63" s="87"/>
      <c r="M63" s="88" t="str">
        <f t="shared" si="7"/>
        <v/>
      </c>
      <c r="N63" s="89"/>
      <c r="O63" s="90"/>
      <c r="P63"/>
      <c r="Q63"/>
    </row>
    <row r="64" spans="1:17" x14ac:dyDescent="0.3">
      <c r="A64" s="10" t="s">
        <v>25</v>
      </c>
      <c r="B64" s="85" t="str">
        <f t="shared" si="4"/>
        <v/>
      </c>
      <c r="C64" s="85"/>
      <c r="D64" s="85"/>
      <c r="E64" s="19" t="str">
        <f t="shared" si="5"/>
        <v/>
      </c>
      <c r="F64" s="85" t="str">
        <f t="shared" si="6"/>
        <v/>
      </c>
      <c r="G64" s="86"/>
      <c r="H64" s="86"/>
      <c r="I64" s="87" t="str">
        <f t="shared" si="3"/>
        <v/>
      </c>
      <c r="J64" s="87"/>
      <c r="K64" s="87"/>
      <c r="L64" s="87"/>
      <c r="M64" s="88" t="str">
        <f t="shared" si="7"/>
        <v/>
      </c>
      <c r="N64" s="89"/>
      <c r="O64" s="90"/>
      <c r="P64"/>
      <c r="Q64"/>
    </row>
    <row r="65" spans="1:17" x14ac:dyDescent="0.3">
      <c r="A65" s="10" t="s">
        <v>26</v>
      </c>
      <c r="B65" s="85" t="str">
        <f t="shared" si="4"/>
        <v/>
      </c>
      <c r="C65" s="85"/>
      <c r="D65" s="85"/>
      <c r="E65" s="19" t="str">
        <f t="shared" si="5"/>
        <v/>
      </c>
      <c r="F65" s="85" t="str">
        <f t="shared" si="6"/>
        <v/>
      </c>
      <c r="G65" s="86"/>
      <c r="H65" s="86"/>
      <c r="I65" s="87" t="str">
        <f t="shared" si="3"/>
        <v/>
      </c>
      <c r="J65" s="87"/>
      <c r="K65" s="87"/>
      <c r="L65" s="87"/>
      <c r="M65" s="88" t="str">
        <f t="shared" si="7"/>
        <v/>
      </c>
      <c r="N65" s="89"/>
      <c r="O65" s="90"/>
      <c r="P65"/>
      <c r="Q65"/>
    </row>
    <row r="66" spans="1:17" x14ac:dyDescent="0.3">
      <c r="A66"/>
      <c r="B66" s="92">
        <f>SUM(B56:D65)</f>
        <v>0</v>
      </c>
      <c r="C66" s="93"/>
      <c r="D66" s="94"/>
      <c r="E66" s="20"/>
      <c r="F66"/>
      <c r="G66"/>
      <c r="H66"/>
      <c r="I66" s="21"/>
      <c r="J66" s="21"/>
      <c r="K66" s="21"/>
      <c r="L66" s="22" t="s">
        <v>40</v>
      </c>
      <c r="M66" s="95">
        <f>MIN(SUM(M56:O65),M6)</f>
        <v>0</v>
      </c>
      <c r="N66" s="95"/>
      <c r="O66" s="95"/>
      <c r="P66"/>
      <c r="Q66"/>
    </row>
    <row r="67" spans="1:17" x14ac:dyDescent="0.3">
      <c r="A67"/>
      <c r="B67" s="20"/>
      <c r="C67" s="20"/>
      <c r="D67" s="20"/>
      <c r="E67" s="20"/>
      <c r="F67"/>
      <c r="G67"/>
      <c r="H67"/>
      <c r="I67"/>
      <c r="J67"/>
      <c r="K67"/>
      <c r="L67" s="23" t="s">
        <v>41</v>
      </c>
      <c r="M67" s="96">
        <f>SUMIF(G$25:H$34,"Veteran",M$56:O$65)</f>
        <v>0</v>
      </c>
      <c r="N67" s="96"/>
      <c r="O67" s="96"/>
      <c r="P67"/>
      <c r="Q67"/>
    </row>
    <row r="68" spans="1:17" x14ac:dyDescent="0.3">
      <c r="A68"/>
      <c r="B68" s="20"/>
      <c r="C68" s="20"/>
      <c r="D68" s="20"/>
      <c r="E68" s="20"/>
      <c r="F68"/>
      <c r="G68"/>
      <c r="H68"/>
      <c r="I68"/>
      <c r="J68"/>
      <c r="K68"/>
      <c r="L68" s="23" t="s">
        <v>42</v>
      </c>
      <c r="M68" s="96">
        <f>SUMIF(G$25:H$34,"Hudson",M$56:O$65)</f>
        <v>0</v>
      </c>
      <c r="N68" s="96"/>
      <c r="O68" s="96"/>
      <c r="P68"/>
      <c r="Q68"/>
    </row>
    <row r="69" spans="1:17" ht="17.25" thickBot="1" x14ac:dyDescent="0.35">
      <c r="A69"/>
      <c r="B69" s="20"/>
      <c r="C69" s="20"/>
      <c r="D69" s="20"/>
      <c r="E69" s="20"/>
      <c r="F69"/>
      <c r="G69"/>
      <c r="H69"/>
      <c r="I69"/>
      <c r="J69"/>
      <c r="K69"/>
      <c r="L69"/>
      <c r="M69" s="24"/>
      <c r="N69" s="24"/>
      <c r="O69" s="24"/>
      <c r="P69"/>
      <c r="Q69"/>
    </row>
    <row r="70" spans="1:17" s="5" customFormat="1" ht="17.25" thickBot="1" x14ac:dyDescent="0.3">
      <c r="A70" s="25" t="str">
        <f>"Note: the maximum possible number of points earned is "&amp;M6&amp;"."</f>
        <v>Note: the maximum possible number of points earned is 12.</v>
      </c>
      <c r="B70" s="26"/>
      <c r="C70" s="26"/>
      <c r="D70" s="26"/>
      <c r="E70" s="26"/>
      <c r="F70" s="26"/>
      <c r="G70" s="26"/>
      <c r="H70" s="26"/>
      <c r="I70" s="26"/>
      <c r="J70" s="97" t="s">
        <v>43</v>
      </c>
      <c r="K70" s="98"/>
      <c r="L70" s="98"/>
      <c r="M70" s="98"/>
      <c r="N70" s="99">
        <f>IF(OR(A35&lt;&gt;"",A53&lt;&gt;""),"Error",(ROUND(MIN(IF(O11="Yes",M6,IF(O14="Yes",M6/6*5+M67,M66)),M6),2)))</f>
        <v>0</v>
      </c>
      <c r="O70" s="100"/>
      <c r="P70" s="26"/>
      <c r="Q70" s="26"/>
    </row>
    <row r="71" spans="1:17" x14ac:dyDescent="0.3">
      <c r="A71" s="13"/>
      <c r="B71"/>
      <c r="C71"/>
      <c r="D71"/>
      <c r="E71"/>
      <c r="F71"/>
      <c r="G71"/>
      <c r="H71"/>
      <c r="I71"/>
      <c r="J71"/>
      <c r="K71" s="27"/>
      <c r="L71" s="27"/>
      <c r="M71" s="27"/>
      <c r="N71" s="28"/>
      <c r="O71" s="28"/>
      <c r="P71"/>
      <c r="Q71"/>
    </row>
    <row r="72" spans="1:17" x14ac:dyDescent="0.3">
      <c r="A72" s="91" t="str">
        <f>IF(ISBLANK(M6),"",IF(M6="","Enter # of Reserved Points in Question #3",IF(O11="Yes",M6&amp;" points from Proposer being certified through the Veterans Initiative.",IF(O14="Yes",IF(M67&gt;0,TEXT(M6/6*5,"#.00")&amp;" points from Proposer being certified through the Hudson Initiative + "&amp;TEXT(M67,"0.00")&amp;" points from Proposer's use of Veteran-certified subcontractors, rounded to two decimal places, capped at "&amp;TEXT(M6,"#")&amp;" points.",TEXT(M6/6*5,"#.00")&amp;" points from Proposer being certified through the Hudson Initiative."),IF(N70&gt;0,TEXT(N70,"0.00")&amp;" points from Proposer's use of certified subcontractors, rounded to two decimal places, capped at "&amp;TEXT(M6,"#.00")&amp;" points.","0 points earned - when proposer is not certified in either Hudson or Veteran's initiative and is not engaging certified subcontractors that qualify as such.")))))</f>
        <v>0 points earned - when proposer is not certified in either Hudson or Veteran's initiative and is not engaging certified subcontractors that qualify as such.</v>
      </c>
      <c r="B72" s="91"/>
      <c r="C72" s="91"/>
      <c r="D72" s="91"/>
      <c r="E72" s="91"/>
      <c r="F72" s="91"/>
      <c r="G72" s="91"/>
      <c r="H72" s="91"/>
      <c r="I72" s="91"/>
      <c r="J72" s="91"/>
      <c r="K72" s="91"/>
      <c r="L72" s="91"/>
      <c r="M72" s="91"/>
      <c r="N72" s="91"/>
      <c r="O72" s="91"/>
      <c r="P72"/>
      <c r="Q72"/>
    </row>
    <row r="73" spans="1:17" x14ac:dyDescent="0.3">
      <c r="A73" s="91"/>
      <c r="B73" s="91"/>
      <c r="C73" s="91"/>
      <c r="D73" s="91"/>
      <c r="E73" s="91"/>
      <c r="F73" s="91"/>
      <c r="G73" s="91"/>
      <c r="H73" s="91"/>
      <c r="I73" s="91"/>
      <c r="J73" s="91"/>
      <c r="K73" s="91"/>
      <c r="L73" s="91"/>
      <c r="M73" s="91"/>
      <c r="N73" s="91"/>
      <c r="O73" s="91"/>
      <c r="P73"/>
      <c r="Q73"/>
    </row>
  </sheetData>
  <protectedRanges>
    <protectedRange sqref="M36 F42:H51" name="Range3_1"/>
    <protectedRange sqref="B25:O34" name="Range2_1"/>
    <protectedRange sqref="D4 M6 D9 O11 O14 O17 M21" name="Range1_1"/>
  </protectedRanges>
  <mergeCells count="156">
    <mergeCell ref="A72:O73"/>
    <mergeCell ref="B66:D66"/>
    <mergeCell ref="M66:O66"/>
    <mergeCell ref="M67:O67"/>
    <mergeCell ref="M68:O68"/>
    <mergeCell ref="J70:M70"/>
    <mergeCell ref="N70:O70"/>
    <mergeCell ref="B64:D64"/>
    <mergeCell ref="F64:H64"/>
    <mergeCell ref="I64:L64"/>
    <mergeCell ref="M64:O64"/>
    <mergeCell ref="B65:D65"/>
    <mergeCell ref="F65:H65"/>
    <mergeCell ref="I65:L65"/>
    <mergeCell ref="M65:O65"/>
    <mergeCell ref="B62:D62"/>
    <mergeCell ref="F62:H62"/>
    <mergeCell ref="I62:L62"/>
    <mergeCell ref="M62:O62"/>
    <mergeCell ref="B63:D63"/>
    <mergeCell ref="F63:H63"/>
    <mergeCell ref="I63:L63"/>
    <mergeCell ref="M63:O63"/>
    <mergeCell ref="B60:D60"/>
    <mergeCell ref="F60:H60"/>
    <mergeCell ref="I60:L60"/>
    <mergeCell ref="M60:O60"/>
    <mergeCell ref="B61:D61"/>
    <mergeCell ref="F61:H61"/>
    <mergeCell ref="I61:L61"/>
    <mergeCell ref="M61:O61"/>
    <mergeCell ref="B58:D58"/>
    <mergeCell ref="F58:H58"/>
    <mergeCell ref="I58:L58"/>
    <mergeCell ref="M58:O58"/>
    <mergeCell ref="B59:D59"/>
    <mergeCell ref="F59:H59"/>
    <mergeCell ref="I59:L59"/>
    <mergeCell ref="M59:O59"/>
    <mergeCell ref="B56:D56"/>
    <mergeCell ref="F56:H56"/>
    <mergeCell ref="I56:L56"/>
    <mergeCell ref="M56:O56"/>
    <mergeCell ref="B57:D57"/>
    <mergeCell ref="F57:H57"/>
    <mergeCell ref="I57:L57"/>
    <mergeCell ref="M57:O57"/>
    <mergeCell ref="B52:E52"/>
    <mergeCell ref="L52:O52"/>
    <mergeCell ref="A53:O53"/>
    <mergeCell ref="A54:O54"/>
    <mergeCell ref="B55:D55"/>
    <mergeCell ref="F55:H55"/>
    <mergeCell ref="I55:L55"/>
    <mergeCell ref="M55:O55"/>
    <mergeCell ref="B50:E50"/>
    <mergeCell ref="F50:H50"/>
    <mergeCell ref="I50:K50"/>
    <mergeCell ref="L50:O50"/>
    <mergeCell ref="B51:E51"/>
    <mergeCell ref="F51:H51"/>
    <mergeCell ref="I51:K51"/>
    <mergeCell ref="L51:O51"/>
    <mergeCell ref="L43:O43"/>
    <mergeCell ref="B48:E48"/>
    <mergeCell ref="F48:H48"/>
    <mergeCell ref="I48:K48"/>
    <mergeCell ref="L48:O48"/>
    <mergeCell ref="B49:E49"/>
    <mergeCell ref="F49:H49"/>
    <mergeCell ref="I49:K49"/>
    <mergeCell ref="L49:O49"/>
    <mergeCell ref="B46:E46"/>
    <mergeCell ref="F46:H46"/>
    <mergeCell ref="I46:K46"/>
    <mergeCell ref="L46:O46"/>
    <mergeCell ref="B47:E47"/>
    <mergeCell ref="F47:H47"/>
    <mergeCell ref="I47:K47"/>
    <mergeCell ref="L47:O47"/>
    <mergeCell ref="A35:O35"/>
    <mergeCell ref="M36:O36"/>
    <mergeCell ref="Q36:Q38"/>
    <mergeCell ref="A40:O40"/>
    <mergeCell ref="Q40:Q45"/>
    <mergeCell ref="B41:E41"/>
    <mergeCell ref="F41:H41"/>
    <mergeCell ref="I41:K41"/>
    <mergeCell ref="L41:O41"/>
    <mergeCell ref="B42:E42"/>
    <mergeCell ref="B44:E44"/>
    <mergeCell ref="F44:H44"/>
    <mergeCell ref="I44:K44"/>
    <mergeCell ref="L44:O44"/>
    <mergeCell ref="B45:E45"/>
    <mergeCell ref="F45:H45"/>
    <mergeCell ref="I45:K45"/>
    <mergeCell ref="L45:O45"/>
    <mergeCell ref="F42:H42"/>
    <mergeCell ref="I42:K42"/>
    <mergeCell ref="L42:O42"/>
    <mergeCell ref="B43:E43"/>
    <mergeCell ref="F43:H43"/>
    <mergeCell ref="I43:K43"/>
    <mergeCell ref="B33:F33"/>
    <mergeCell ref="G33:H33"/>
    <mergeCell ref="I33:L33"/>
    <mergeCell ref="M33:O33"/>
    <mergeCell ref="B34:F34"/>
    <mergeCell ref="G34:H34"/>
    <mergeCell ref="I34:L34"/>
    <mergeCell ref="M34:O34"/>
    <mergeCell ref="B31:F31"/>
    <mergeCell ref="G31:H31"/>
    <mergeCell ref="I31:L31"/>
    <mergeCell ref="M31:O31"/>
    <mergeCell ref="B32:F32"/>
    <mergeCell ref="G32:H32"/>
    <mergeCell ref="I32:L32"/>
    <mergeCell ref="M32:O32"/>
    <mergeCell ref="B29:F29"/>
    <mergeCell ref="G29:H29"/>
    <mergeCell ref="I29:L29"/>
    <mergeCell ref="M29:O29"/>
    <mergeCell ref="B30:F30"/>
    <mergeCell ref="G30:H30"/>
    <mergeCell ref="I30:L30"/>
    <mergeCell ref="M30:O30"/>
    <mergeCell ref="B27:F27"/>
    <mergeCell ref="G27:H27"/>
    <mergeCell ref="I27:L27"/>
    <mergeCell ref="M27:O27"/>
    <mergeCell ref="B28:F28"/>
    <mergeCell ref="G28:H28"/>
    <mergeCell ref="I28:L28"/>
    <mergeCell ref="M28:O28"/>
    <mergeCell ref="B26:F26"/>
    <mergeCell ref="G26:H26"/>
    <mergeCell ref="I26:L26"/>
    <mergeCell ref="M26:O26"/>
    <mergeCell ref="M21:O21"/>
    <mergeCell ref="A23:O23"/>
    <mergeCell ref="B24:F24"/>
    <mergeCell ref="G24:H24"/>
    <mergeCell ref="I24:L24"/>
    <mergeCell ref="M24:O24"/>
    <mergeCell ref="M1:O1"/>
    <mergeCell ref="D4:O4"/>
    <mergeCell ref="A6:L7"/>
    <mergeCell ref="M6:O6"/>
    <mergeCell ref="R6:AC7"/>
    <mergeCell ref="D9:O9"/>
    <mergeCell ref="B25:F25"/>
    <mergeCell ref="G25:H25"/>
    <mergeCell ref="I25:L25"/>
    <mergeCell ref="M25:O25"/>
  </mergeCells>
  <conditionalFormatting sqref="M56:O65">
    <cfRule type="cellIs" dxfId="1" priority="2" operator="equal">
      <formula>0</formula>
    </cfRule>
  </conditionalFormatting>
  <conditionalFormatting sqref="N70:O70">
    <cfRule type="cellIs" dxfId="0" priority="1" operator="equal">
      <formula>"Error"</formula>
    </cfRule>
  </conditionalFormatting>
  <dataValidations count="1">
    <dataValidation type="list" allowBlank="1" showInputMessage="1" showErrorMessage="1" sqref="O11:O12 O14:O15 O17 F42:F51" xr:uid="{00000000-0002-0000-0100-000000000000}">
      <formula1>"Yes,No, "</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Proposer Tab</vt:lpstr>
      <vt:lpstr>Evaluation Tab</vt:lpstr>
    </vt:vector>
  </TitlesOfParts>
  <Company>OTS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Bonvillain</dc:creator>
  <cp:lastModifiedBy>Andrew Rasco</cp:lastModifiedBy>
  <cp:lastPrinted>2025-02-10T18:52:19Z</cp:lastPrinted>
  <dcterms:created xsi:type="dcterms:W3CDTF">2020-08-14T13:12:58Z</dcterms:created>
  <dcterms:modified xsi:type="dcterms:W3CDTF">2026-10-02T19:35:17Z</dcterms:modified>
</cp:coreProperties>
</file>