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albemarlecountyva-my.sharepoint.com/personal/landrake_albemarle_org/Documents/Desktop/2026 RFP Shared Documents/"/>
    </mc:Choice>
  </mc:AlternateContent>
  <xr:revisionPtr revIDLastSave="2" documentId="8_{983FF6C5-57FB-4DE9-BEA4-104FBB405C0D}" xr6:coauthVersionLast="47" xr6:coauthVersionMax="47" xr10:uidLastSave="{ECE659EA-D405-4364-902F-41DEE7F668A8}"/>
  <bookViews>
    <workbookView xWindow="495" yWindow="0" windowWidth="10890" windowHeight="15585" tabRatio="904" firstSheet="5" activeTab="6" xr2:uid="{7BAC0A1E-5F2D-49BF-AB3E-96E409695377}"/>
  </bookViews>
  <sheets>
    <sheet name="INPUT" sheetId="2" state="hidden" r:id="rId1"/>
    <sheet name="Instructions &amp; Info" sheetId="110" r:id="rId2"/>
    <sheet name="TF 1.0 Company Info" sheetId="93" r:id="rId3"/>
    <sheet name="TF 1.1 AcctMgmt" sheetId="78" r:id="rId4"/>
    <sheet name="TF 1.2 Claim Processing" sheetId="79" r:id="rId5"/>
    <sheet name="TF 1.3 DUR &amp; PA" sheetId="80" r:id="rId6"/>
    <sheet name="TF 1.4 Customer Service" sheetId="81" r:id="rId7"/>
    <sheet name="TF 1.5 Eligibility" sheetId="82" r:id="rId8"/>
    <sheet name="TF 1.6 Formulary" sheetId="83" r:id="rId9"/>
    <sheet name="TF 1.7 Generics" sheetId="84" r:id="rId10"/>
    <sheet name="TF 1.8 GLP-1" sheetId="85" r:id="rId11"/>
    <sheet name="TF 1.9 Implementation" sheetId="86" r:id="rId12"/>
    <sheet name="TF 1.10 Mail Order" sheetId="87" r:id="rId13"/>
    <sheet name="TF 1.11 Reporting" sheetId="88" r:id="rId14"/>
    <sheet name="TF 1.12 Retail Networks" sheetId="89" r:id="rId15"/>
    <sheet name="TF 1.13 Specialty Pharmacy" sheetId="90" r:id="rId16"/>
    <sheet name="TF 1.14 High Cost Rx FA" sheetId="91" r:id="rId17"/>
    <sheet name="TF 1.15 Technology" sheetId="92" r:id="rId18"/>
    <sheet name="TF 1.16 REF" sheetId="19" r:id="rId19"/>
    <sheet name="TF 5.0 DEV" sheetId="17" r:id="rId20"/>
    <sheet name="TF 6.0 DIFF" sheetId="18" r:id="rId21"/>
  </sheets>
  <definedNames>
    <definedName name="_xlnm._FilterDatabase" localSheetId="0" hidden="1">INPUT!$C$35:$F$90</definedName>
    <definedName name="_xlnm.Print_Area" localSheetId="0">INPUT!$B$1</definedName>
    <definedName name="_xlnm.Print_Area" localSheetId="1">'Instructions &amp; Info'!$B$1:$D$50</definedName>
    <definedName name="_xlnm.Print_Area" localSheetId="2">'TF 1.0 Company Info'!$A$1:$C$8</definedName>
    <definedName name="_xlnm.Print_Area" localSheetId="3">'TF 1.1 AcctMgmt'!$A$1:$C$8</definedName>
    <definedName name="_xlnm.Print_Area" localSheetId="12">'TF 1.10 Mail Order'!$A$1:$C$8</definedName>
    <definedName name="_xlnm.Print_Area" localSheetId="13">'TF 1.11 Reporting'!$A$1:$C$8</definedName>
    <definedName name="_xlnm.Print_Area" localSheetId="14">'TF 1.12 Retail Networks'!$A$1:$C$8</definedName>
    <definedName name="_xlnm.Print_Area" localSheetId="15">'TF 1.13 Specialty Pharmacy'!$A$1:$C$8</definedName>
    <definedName name="_xlnm.Print_Area" localSheetId="16">'TF 1.14 High Cost Rx FA'!$A$1:$C$8</definedName>
    <definedName name="_xlnm.Print_Area" localSheetId="17">'TF 1.15 Technology'!$A$1:$C$8</definedName>
    <definedName name="_xlnm.Print_Area" localSheetId="18">'TF 1.16 REF'!$A$1:$D$52</definedName>
    <definedName name="_xlnm.Print_Area" localSheetId="4">'TF 1.2 Claim Processing'!$A$1:$C$8</definedName>
    <definedName name="_xlnm.Print_Area" localSheetId="5">'TF 1.3 DUR &amp; PA'!$A$1:$C$8</definedName>
    <definedName name="_xlnm.Print_Area" localSheetId="6">'TF 1.4 Customer Service'!$A$1:$C$8</definedName>
    <definedName name="_xlnm.Print_Area" localSheetId="7">'TF 1.5 Eligibility'!$A$1:$C$8</definedName>
    <definedName name="_xlnm.Print_Area" localSheetId="8">'TF 1.6 Formulary'!$A$1:$C$8</definedName>
    <definedName name="_xlnm.Print_Area" localSheetId="9">'TF 1.7 Generics'!$A$1:$C$8</definedName>
    <definedName name="_xlnm.Print_Area" localSheetId="10">'TF 1.8 GLP-1'!$A$1:$C$8</definedName>
    <definedName name="_xlnm.Print_Area" localSheetId="11">'TF 1.9 Implementation'!$A$1:$C$8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6" i="110" l="1"/>
  <c r="B27" i="88"/>
  <c r="B28" i="88"/>
  <c r="B11" i="78"/>
  <c r="B22" i="92"/>
  <c r="B12" i="81"/>
  <c r="B13" i="81" s="1"/>
  <c r="B14" i="81" s="1"/>
  <c r="B15" i="81" s="1"/>
  <c r="B16" i="81" s="1"/>
  <c r="B17" i="81" s="1"/>
  <c r="B11" i="81"/>
  <c r="B24" i="82"/>
  <c r="B25" i="82" s="1"/>
  <c r="C20" i="110" l="1"/>
  <c r="C12" i="110"/>
  <c r="C13" i="110"/>
  <c r="B3" i="110"/>
  <c r="B2" i="110"/>
  <c r="B1" i="110"/>
  <c r="C8" i="110"/>
  <c r="G54" i="2"/>
  <c r="F54" i="2"/>
  <c r="B11" i="89" l="1"/>
  <c r="B12" i="89" s="1"/>
  <c r="B13" i="89" s="1"/>
  <c r="B14" i="89" s="1"/>
  <c r="B15" i="89" s="1"/>
  <c r="B25" i="83"/>
  <c r="B23" i="92" l="1"/>
  <c r="B24" i="92" s="1"/>
  <c r="B11" i="92"/>
  <c r="B12" i="92" s="1"/>
  <c r="B13" i="92" s="1"/>
  <c r="B14" i="92" s="1"/>
  <c r="B15" i="92" s="1"/>
  <c r="B16" i="92" s="1"/>
  <c r="B17" i="92" s="1"/>
  <c r="B18" i="92" s="1"/>
  <c r="B19" i="92" s="1"/>
  <c r="B20" i="92" s="1"/>
  <c r="B21" i="92" s="1"/>
  <c r="B14" i="91"/>
  <c r="B15" i="91" s="1"/>
  <c r="B16" i="91" s="1"/>
  <c r="B17" i="91" s="1"/>
  <c r="B18" i="91" s="1"/>
  <c r="B19" i="91" s="1"/>
  <c r="B20" i="91" s="1"/>
  <c r="B21" i="91" s="1"/>
  <c r="B22" i="91" s="1"/>
  <c r="B23" i="91" s="1"/>
  <c r="B24" i="91" s="1"/>
  <c r="B25" i="91" s="1"/>
  <c r="B26" i="91" s="1"/>
  <c r="B27" i="91" s="1"/>
  <c r="B28" i="91" s="1"/>
  <c r="B29" i="91" s="1"/>
  <c r="B30" i="91" s="1"/>
  <c r="B31" i="91" s="1"/>
  <c r="B12" i="84"/>
  <c r="B13" i="84"/>
  <c r="B14" i="84"/>
  <c r="B15" i="84"/>
  <c r="B16" i="84"/>
  <c r="B17" i="84"/>
  <c r="B18" i="84"/>
  <c r="B19" i="84"/>
  <c r="B20" i="84"/>
  <c r="B21" i="84"/>
  <c r="B22" i="84"/>
  <c r="B23" i="84"/>
  <c r="B24" i="84"/>
  <c r="B11" i="84"/>
  <c r="B11" i="85"/>
  <c r="B12" i="85" s="1"/>
  <c r="B13" i="85" s="1"/>
  <c r="B17" i="85" s="1"/>
  <c r="B20" i="85" s="1"/>
  <c r="B11" i="86"/>
  <c r="B12" i="86" s="1"/>
  <c r="B13" i="86" s="1"/>
  <c r="B14" i="86" s="1"/>
  <c r="B19" i="86" s="1"/>
  <c r="B20" i="86" s="1"/>
  <c r="B21" i="86" s="1"/>
  <c r="B22" i="86" s="1"/>
  <c r="B23" i="86" s="1"/>
  <c r="B24" i="86" s="1"/>
  <c r="B25" i="86" s="1"/>
  <c r="B26" i="86" s="1"/>
  <c r="B27" i="86" s="1"/>
  <c r="B11" i="87"/>
  <c r="B12" i="87" s="1"/>
  <c r="B13" i="87" s="1"/>
  <c r="B14" i="87" s="1"/>
  <c r="B15" i="87" s="1"/>
  <c r="B16" i="87" s="1"/>
  <c r="B17" i="87" s="1"/>
  <c r="B18" i="87" s="1"/>
  <c r="B19" i="87" s="1"/>
  <c r="B20" i="87" s="1"/>
  <c r="B11" i="88"/>
  <c r="B12" i="88" s="1"/>
  <c r="B13" i="88" s="1"/>
  <c r="B14" i="88" s="1"/>
  <c r="B15" i="88" s="1"/>
  <c r="B16" i="88" s="1"/>
  <c r="B17" i="88" s="1"/>
  <c r="B18" i="88" s="1"/>
  <c r="B19" i="88" s="1"/>
  <c r="B16" i="89"/>
  <c r="B17" i="89"/>
  <c r="B18" i="89"/>
  <c r="B19" i="89"/>
  <c r="B12" i="90"/>
  <c r="B13" i="90"/>
  <c r="B14" i="90"/>
  <c r="B15" i="90"/>
  <c r="B16" i="90"/>
  <c r="B17" i="90"/>
  <c r="B18" i="90"/>
  <c r="B19" i="90"/>
  <c r="B20" i="90"/>
  <c r="B21" i="90"/>
  <c r="B22" i="90"/>
  <c r="B23" i="90"/>
  <c r="B24" i="90"/>
  <c r="B25" i="90"/>
  <c r="B26" i="90"/>
  <c r="B27" i="90"/>
  <c r="B28" i="90"/>
  <c r="B29" i="90"/>
  <c r="B30" i="90"/>
  <c r="B31" i="90"/>
  <c r="B32" i="90"/>
  <c r="B33" i="90"/>
  <c r="B34" i="90"/>
  <c r="B35" i="90"/>
  <c r="B36" i="90"/>
  <c r="B37" i="90"/>
  <c r="B38" i="90"/>
  <c r="B39" i="90"/>
  <c r="B40" i="90"/>
  <c r="B41" i="90"/>
  <c r="B42" i="90"/>
  <c r="B43" i="90"/>
  <c r="B44" i="90"/>
  <c r="B45" i="90"/>
  <c r="B46" i="90"/>
  <c r="B47" i="90"/>
  <c r="B11" i="90"/>
  <c r="C16" i="87"/>
  <c r="B26" i="83"/>
  <c r="B27" i="83"/>
  <c r="B28" i="83"/>
  <c r="B29" i="83"/>
  <c r="B30" i="83"/>
  <c r="B31" i="83"/>
  <c r="B32" i="83"/>
  <c r="B33" i="83"/>
  <c r="B34" i="83"/>
  <c r="B35" i="83"/>
  <c r="B36" i="83"/>
  <c r="B37" i="83"/>
  <c r="B38" i="83"/>
  <c r="B18" i="83"/>
  <c r="B19" i="83" s="1"/>
  <c r="B20" i="83" s="1"/>
  <c r="B21" i="83" s="1"/>
  <c r="B22" i="83" s="1"/>
  <c r="B23" i="83" s="1"/>
  <c r="B24" i="83" s="1"/>
  <c r="B12" i="93"/>
  <c r="B13" i="93"/>
  <c r="B14" i="93"/>
  <c r="B15" i="93"/>
  <c r="B16" i="93"/>
  <c r="B17" i="93"/>
  <c r="B18" i="93"/>
  <c r="B19" i="93"/>
  <c r="B11" i="93"/>
  <c r="B12" i="78"/>
  <c r="B13" i="78" s="1"/>
  <c r="B14" i="78" s="1"/>
  <c r="B15" i="78" s="1"/>
  <c r="B16" i="78" s="1"/>
  <c r="B17" i="78" s="1"/>
  <c r="B18" i="78" s="1"/>
  <c r="B19" i="78" s="1"/>
  <c r="B20" i="78" s="1"/>
  <c r="B21" i="78" s="1"/>
  <c r="B22" i="78" s="1"/>
  <c r="B12" i="79"/>
  <c r="B13" i="79" s="1"/>
  <c r="B14" i="79" s="1"/>
  <c r="B15" i="79" s="1"/>
  <c r="B16" i="79" s="1"/>
  <c r="B17" i="79" s="1"/>
  <c r="B18" i="79" s="1"/>
  <c r="B19" i="79" s="1"/>
  <c r="B20" i="79" s="1"/>
  <c r="B21" i="79" s="1"/>
  <c r="B22" i="79" s="1"/>
  <c r="B23" i="79" s="1"/>
  <c r="B11" i="79"/>
  <c r="B20" i="88" l="1"/>
  <c r="B21" i="88" s="1"/>
  <c r="B22" i="88" s="1"/>
  <c r="B23" i="88" s="1"/>
  <c r="B24" i="88" s="1"/>
  <c r="B25" i="88" s="1"/>
  <c r="F58" i="2"/>
  <c r="G58" i="2"/>
  <c r="F59" i="2"/>
  <c r="G59" i="2"/>
  <c r="F60" i="2"/>
  <c r="G60" i="2"/>
  <c r="F61" i="2"/>
  <c r="G61" i="2"/>
  <c r="F62" i="2"/>
  <c r="G62" i="2"/>
  <c r="F63" i="2"/>
  <c r="G63" i="2"/>
  <c r="F64" i="2"/>
  <c r="G64" i="2"/>
  <c r="F65" i="2"/>
  <c r="G65" i="2"/>
  <c r="F66" i="2"/>
  <c r="G66" i="2"/>
  <c r="F67" i="2"/>
  <c r="G67" i="2"/>
  <c r="F68" i="2"/>
  <c r="G68" i="2"/>
  <c r="F69" i="2"/>
  <c r="G69" i="2"/>
  <c r="F70" i="2"/>
  <c r="G70" i="2"/>
  <c r="F71" i="2"/>
  <c r="G71" i="2"/>
  <c r="F72" i="2"/>
  <c r="G72" i="2"/>
  <c r="F73" i="2"/>
  <c r="G73" i="2"/>
  <c r="F74" i="2"/>
  <c r="G74" i="2"/>
  <c r="F75" i="2"/>
  <c r="G75" i="2"/>
  <c r="F76" i="2"/>
  <c r="G76" i="2"/>
  <c r="F77" i="2"/>
  <c r="G77" i="2"/>
  <c r="F78" i="2"/>
  <c r="G78" i="2"/>
  <c r="F79" i="2"/>
  <c r="G79" i="2"/>
  <c r="B26" i="88" l="1"/>
  <c r="B32" i="88" s="1"/>
  <c r="B33" i="88" s="1"/>
  <c r="B34" i="88" s="1"/>
  <c r="B35" i="88" s="1"/>
  <c r="B36" i="88" s="1"/>
  <c r="B37" i="88" s="1"/>
  <c r="B38" i="88" s="1"/>
  <c r="B39" i="88" s="1"/>
  <c r="B40" i="88" s="1"/>
  <c r="B41" i="88" s="1"/>
  <c r="B42" i="88" s="1"/>
  <c r="B43" i="88" s="1"/>
  <c r="B44" i="88" s="1"/>
  <c r="F38" i="2"/>
  <c r="G38" i="2"/>
  <c r="F39" i="2"/>
  <c r="B4" i="78" s="1"/>
  <c r="G39" i="2"/>
  <c r="F40" i="2"/>
  <c r="B4" i="79" s="1"/>
  <c r="G40" i="2"/>
  <c r="F41" i="2"/>
  <c r="B4" i="80" s="1"/>
  <c r="G41" i="2"/>
  <c r="F42" i="2"/>
  <c r="B4" i="81" s="1"/>
  <c r="G42" i="2"/>
  <c r="F43" i="2"/>
  <c r="B4" i="82" s="1"/>
  <c r="G43" i="2"/>
  <c r="F44" i="2"/>
  <c r="B4" i="83" s="1"/>
  <c r="G44" i="2"/>
  <c r="F45" i="2"/>
  <c r="B4" i="84" s="1"/>
  <c r="G45" i="2"/>
  <c r="F46" i="2"/>
  <c r="B4" i="85" s="1"/>
  <c r="G46" i="2"/>
  <c r="F47" i="2"/>
  <c r="B4" i="86" s="1"/>
  <c r="G47" i="2"/>
  <c r="F48" i="2"/>
  <c r="B4" i="87" s="1"/>
  <c r="G48" i="2"/>
  <c r="F49" i="2"/>
  <c r="B4" i="88" s="1"/>
  <c r="G49" i="2"/>
  <c r="F50" i="2"/>
  <c r="B4" i="89" s="1"/>
  <c r="G50" i="2"/>
  <c r="F51" i="2"/>
  <c r="B4" i="90" s="1"/>
  <c r="G51" i="2"/>
  <c r="F52" i="2"/>
  <c r="B4" i="91" s="1"/>
  <c r="G52" i="2"/>
  <c r="F53" i="2"/>
  <c r="G53" i="2"/>
  <c r="D8" i="93"/>
  <c r="B3" i="93"/>
  <c r="B1" i="93"/>
  <c r="D8" i="92"/>
  <c r="B3" i="92"/>
  <c r="B1" i="92"/>
  <c r="D8" i="91"/>
  <c r="B3" i="91"/>
  <c r="B1" i="91"/>
  <c r="D8" i="90"/>
  <c r="B3" i="90"/>
  <c r="B1" i="90"/>
  <c r="D8" i="89"/>
  <c r="B3" i="89"/>
  <c r="B1" i="89"/>
  <c r="D8" i="88"/>
  <c r="B3" i="88"/>
  <c r="B1" i="88"/>
  <c r="D8" i="87"/>
  <c r="B3" i="87"/>
  <c r="B1" i="87"/>
  <c r="D8" i="86"/>
  <c r="B3" i="86"/>
  <c r="B1" i="86"/>
  <c r="D8" i="85"/>
  <c r="B3" i="85"/>
  <c r="B1" i="85"/>
  <c r="D8" i="84"/>
  <c r="B3" i="84"/>
  <c r="B1" i="84"/>
  <c r="D8" i="83"/>
  <c r="B3" i="83"/>
  <c r="B1" i="83"/>
  <c r="D8" i="82"/>
  <c r="B3" i="82"/>
  <c r="B1" i="82"/>
  <c r="D8" i="81"/>
  <c r="B3" i="81"/>
  <c r="B1" i="81"/>
  <c r="D8" i="80"/>
  <c r="B3" i="80"/>
  <c r="B1" i="80"/>
  <c r="D8" i="79"/>
  <c r="B3" i="79"/>
  <c r="B1" i="79"/>
  <c r="D8" i="78"/>
  <c r="B3" i="78"/>
  <c r="B1" i="78"/>
  <c r="E143" i="2"/>
  <c r="B4" i="92" l="1"/>
  <c r="B4" i="93"/>
  <c r="F90" i="2" l="1"/>
  <c r="F23" i="2" l="1"/>
  <c r="G90" i="2" l="1"/>
  <c r="G57" i="2"/>
  <c r="G80" i="2"/>
  <c r="G87" i="2"/>
  <c r="G89" i="2"/>
  <c r="G84" i="2"/>
  <c r="G85" i="2"/>
  <c r="G86" i="2"/>
  <c r="G37" i="2"/>
  <c r="B21" i="19" l="1"/>
  <c r="B31" i="19" s="1"/>
  <c r="F57" i="2" l="1"/>
  <c r="F89" i="2"/>
  <c r="F84" i="2"/>
  <c r="F85" i="2"/>
  <c r="F86" i="2"/>
  <c r="F80" i="2"/>
  <c r="F37" i="2"/>
  <c r="I104" i="2" l="1"/>
  <c r="H104" i="2" l="1"/>
  <c r="G104" i="2"/>
  <c r="F104" i="2" l="1"/>
  <c r="E104" i="2"/>
  <c r="D104" i="2"/>
  <c r="C104" i="2"/>
  <c r="D158" i="2"/>
  <c r="D159" i="2"/>
  <c r="D160" i="2"/>
  <c r="D161" i="2"/>
  <c r="D162" i="2"/>
  <c r="D157" i="2"/>
  <c r="E139" i="2"/>
  <c r="E140" i="2"/>
  <c r="E141" i="2"/>
  <c r="E142" i="2"/>
  <c r="D144" i="2"/>
  <c r="D145" i="2"/>
  <c r="D146" i="2"/>
  <c r="D147" i="2"/>
  <c r="D148" i="2"/>
  <c r="D149" i="2"/>
  <c r="D150" i="2"/>
  <c r="D151" i="2"/>
  <c r="D152" i="2"/>
  <c r="D153" i="2"/>
  <c r="D154" i="2"/>
  <c r="D155" i="2"/>
  <c r="D156" i="2"/>
  <c r="E138" i="2"/>
  <c r="C9" i="18" l="1"/>
  <c r="E9" i="17"/>
  <c r="D6" i="19"/>
  <c r="B1" i="19"/>
  <c r="B1" i="18"/>
  <c r="B1" i="17"/>
  <c r="B4" i="18"/>
  <c r="B4" i="17"/>
  <c r="D11" i="2" l="1"/>
  <c r="B2" i="93" l="1"/>
  <c r="B2" i="92"/>
  <c r="B2" i="91"/>
  <c r="B2" i="90"/>
  <c r="B2" i="89"/>
  <c r="B2" i="88"/>
  <c r="B2" i="87"/>
  <c r="B2" i="86"/>
  <c r="B2" i="85"/>
  <c r="B2" i="84"/>
  <c r="B2" i="83"/>
  <c r="B2" i="82"/>
  <c r="B2" i="80"/>
  <c r="B2" i="79"/>
  <c r="B2" i="78"/>
  <c r="B2" i="19"/>
  <c r="B2" i="18"/>
  <c r="B2" i="17"/>
  <c r="B3" i="19"/>
  <c r="B3" i="18"/>
  <c r="B3" i="17"/>
</calcChain>
</file>

<file path=xl/sharedStrings.xml><?xml version="1.0" encoding="utf-8"?>
<sst xmlns="http://schemas.openxmlformats.org/spreadsheetml/2006/main" count="834" uniqueCount="582">
  <si>
    <t>Key:</t>
  </si>
  <si>
    <t>Internal Inputs (Bolton)</t>
  </si>
  <si>
    <t>Bidder Inputs</t>
  </si>
  <si>
    <t>Internal Instructions</t>
  </si>
  <si>
    <t>-Hide this worksheet before releasing to Market</t>
  </si>
  <si>
    <t>Group Name:</t>
  </si>
  <si>
    <t>Albemarle County</t>
  </si>
  <si>
    <t>Group Abbreviation:</t>
  </si>
  <si>
    <t>&lt;Abbreviation&gt;</t>
  </si>
  <si>
    <t>Additional Group Name:</t>
  </si>
  <si>
    <t>&lt;Other Group Name&gt;</t>
  </si>
  <si>
    <t>Sub-Groups:</t>
  </si>
  <si>
    <t>&lt;Sub-group 1&gt;</t>
  </si>
  <si>
    <t>&lt;Sub-group 2&gt;</t>
  </si>
  <si>
    <t>&lt;Sub-group 3&gt;</t>
  </si>
  <si>
    <t>&lt;Sub-group 4&gt;</t>
  </si>
  <si>
    <t>&lt;Sub-group 5&gt;</t>
  </si>
  <si>
    <t>TF</t>
  </si>
  <si>
    <t>Technical Form</t>
  </si>
  <si>
    <t>Effective Date (MM/DD/YYY)</t>
  </si>
  <si>
    <t>Current YTD</t>
  </si>
  <si>
    <t>Prior Year 1</t>
  </si>
  <si>
    <t>Prior Year 2</t>
  </si>
  <si>
    <t>PF</t>
  </si>
  <si>
    <t>Proposal Form</t>
  </si>
  <si>
    <t>Plan Years:</t>
  </si>
  <si>
    <t>BF</t>
  </si>
  <si>
    <t>Bid Form</t>
  </si>
  <si>
    <t>Final For Reference</t>
  </si>
  <si>
    <t>RFP#</t>
  </si>
  <si>
    <t>&lt;######&gt;</t>
  </si>
  <si>
    <t>Proposal Form Type:</t>
  </si>
  <si>
    <t>Technical Proposal</t>
  </si>
  <si>
    <t>Price Proposal</t>
  </si>
  <si>
    <t>Internal Checklist:</t>
  </si>
  <si>
    <t>Rate Guarantee:</t>
  </si>
  <si>
    <t>Is everything printer friendly</t>
  </si>
  <si>
    <t>Benefit Coverage / Services:</t>
  </si>
  <si>
    <t>Years</t>
  </si>
  <si>
    <t>Group Name Changed</t>
  </si>
  <si>
    <t>Benefit Name 1</t>
  </si>
  <si>
    <t>Three</t>
  </si>
  <si>
    <t>Worksheet Forms coordinate with name of Worksheet Tab Name</t>
  </si>
  <si>
    <t>Benefit Name 2</t>
  </si>
  <si>
    <t>Worksheet Form coordinates with table of contents and specific questions referencing Worksheet Form</t>
  </si>
  <si>
    <t>Benefit Name 3</t>
  </si>
  <si>
    <t>Benefit Name 4</t>
  </si>
  <si>
    <t>Benefit Name 5</t>
  </si>
  <si>
    <t>Drug</t>
  </si>
  <si>
    <t>Benefit Name 6</t>
  </si>
  <si>
    <t>PBM</t>
  </si>
  <si>
    <t>Sheets are protected</t>
  </si>
  <si>
    <t>Roboto Font?</t>
  </si>
  <si>
    <t>Applicable Coverages</t>
  </si>
  <si>
    <t>#</t>
  </si>
  <si>
    <t>Name</t>
  </si>
  <si>
    <t>Final For Reference (Worksheet Name)</t>
  </si>
  <si>
    <t>Worksheet Tab</t>
  </si>
  <si>
    <t>~</t>
  </si>
  <si>
    <t>ALL</t>
  </si>
  <si>
    <t>Technical</t>
  </si>
  <si>
    <t>General Questionnaire</t>
  </si>
  <si>
    <t>RX</t>
  </si>
  <si>
    <t>1.0</t>
  </si>
  <si>
    <t>General Company Information</t>
  </si>
  <si>
    <t>1.1</t>
  </si>
  <si>
    <t>Account Management</t>
  </si>
  <si>
    <t>1.2</t>
  </si>
  <si>
    <t>Claims Procesing Information</t>
  </si>
  <si>
    <t>1.3</t>
  </si>
  <si>
    <t>Clinical Drug Utilization Review &amp; Prior Authorization</t>
  </si>
  <si>
    <t>1.4</t>
  </si>
  <si>
    <t>Customer Service</t>
  </si>
  <si>
    <t>1.5</t>
  </si>
  <si>
    <t>Eligibility</t>
  </si>
  <si>
    <t>1.6</t>
  </si>
  <si>
    <t>Formulary</t>
  </si>
  <si>
    <t>1.7</t>
  </si>
  <si>
    <t>Generics</t>
  </si>
  <si>
    <t>1.8</t>
  </si>
  <si>
    <t>Clinical GLP-1's</t>
  </si>
  <si>
    <t>1.9</t>
  </si>
  <si>
    <t>Implementation</t>
  </si>
  <si>
    <t>1.10</t>
  </si>
  <si>
    <t>Mail Order</t>
  </si>
  <si>
    <t>1.11</t>
  </si>
  <si>
    <t>Reporting</t>
  </si>
  <si>
    <t>1.12</t>
  </si>
  <si>
    <t>Retail Networks</t>
  </si>
  <si>
    <t>1.13</t>
  </si>
  <si>
    <t>Specialty Pharmacy</t>
  </si>
  <si>
    <t>1.14</t>
  </si>
  <si>
    <t>High Cost Rx Financial Assistance</t>
  </si>
  <si>
    <t>1.15</t>
  </si>
  <si>
    <t>Technology</t>
  </si>
  <si>
    <t>1.16</t>
  </si>
  <si>
    <t>Client Specific Questionnaire</t>
  </si>
  <si>
    <t>Price</t>
  </si>
  <si>
    <t>2.0</t>
  </si>
  <si>
    <t>Business and Contract Requirements</t>
  </si>
  <si>
    <t>Financial/Price Form</t>
  </si>
  <si>
    <t>2.1</t>
  </si>
  <si>
    <t>Claim Repricing Instructions</t>
  </si>
  <si>
    <t>DENTAL</t>
  </si>
  <si>
    <t>2.2</t>
  </si>
  <si>
    <t>Financial Questionnaire</t>
  </si>
  <si>
    <t>2.3</t>
  </si>
  <si>
    <t>Incumbent PBM Current Pricing &amp; Rebates</t>
  </si>
  <si>
    <t>2.4</t>
  </si>
  <si>
    <t>PBM Proposed Pricing &amp; Rebates</t>
  </si>
  <si>
    <t>2.5</t>
  </si>
  <si>
    <t>Maximum Allowed Cost (MAC) Summary</t>
  </si>
  <si>
    <t>2.6</t>
  </si>
  <si>
    <t>Specialty Patient Assistance Programs</t>
  </si>
  <si>
    <t>2.7</t>
  </si>
  <si>
    <t>Rebates</t>
  </si>
  <si>
    <t>2.8</t>
  </si>
  <si>
    <t>Single Source Generics (SSG)</t>
  </si>
  <si>
    <t>2.9</t>
  </si>
  <si>
    <t>Discount Guarantee Claims</t>
  </si>
  <si>
    <t>2.10</t>
  </si>
  <si>
    <t>Termination File Costs</t>
  </si>
  <si>
    <t>2.11</t>
  </si>
  <si>
    <t>Rebate Eligible Brand Claims</t>
  </si>
  <si>
    <t>2.12</t>
  </si>
  <si>
    <t>Rebate Revenue Components</t>
  </si>
  <si>
    <t>2.13</t>
  </si>
  <si>
    <t>Minimum Required Claim Fields</t>
  </si>
  <si>
    <t>2.14</t>
  </si>
  <si>
    <t>Recommended Cost Containment Programs</t>
  </si>
  <si>
    <t>5.0</t>
  </si>
  <si>
    <t>Deviations</t>
  </si>
  <si>
    <t>VISION</t>
  </si>
  <si>
    <t>6.0</t>
  </si>
  <si>
    <t>Key Differentiators</t>
  </si>
  <si>
    <t>7.0</t>
  </si>
  <si>
    <t>References</t>
  </si>
  <si>
    <t>3.0</t>
  </si>
  <si>
    <t>Performance Guarantees</t>
  </si>
  <si>
    <r>
      <t xml:space="preserve">For </t>
    </r>
    <r>
      <rPr>
        <b/>
        <i/>
        <u/>
        <sz val="10"/>
        <color theme="1"/>
        <rFont val="Roboto"/>
      </rPr>
      <t>Geo Access</t>
    </r>
    <r>
      <rPr>
        <b/>
        <u/>
        <sz val="10"/>
        <color theme="1"/>
        <rFont val="Roboto"/>
      </rPr>
      <t xml:space="preserve"> Worksheet</t>
    </r>
  </si>
  <si>
    <t>Top Zip Codes by Member Population</t>
  </si>
  <si>
    <t>City</t>
  </si>
  <si>
    <t>State</t>
  </si>
  <si>
    <t>3 digit zip codes</t>
  </si>
  <si>
    <t>Combined</t>
  </si>
  <si>
    <t>For CPT Pricing Bidforms</t>
  </si>
  <si>
    <t>Top CPT costs by Zip Codes</t>
  </si>
  <si>
    <t>ZipCode</t>
  </si>
  <si>
    <t>3-Digit Zip</t>
  </si>
  <si>
    <t>211xxx</t>
  </si>
  <si>
    <t>173xxx</t>
  </si>
  <si>
    <t>217xxx</t>
  </si>
  <si>
    <t>210xxx</t>
  </si>
  <si>
    <t>212xxx</t>
  </si>
  <si>
    <t>208xxx</t>
  </si>
  <si>
    <t>Instructions</t>
  </si>
  <si>
    <t>Please Read:</t>
  </si>
  <si>
    <t>NOTICE:</t>
  </si>
  <si>
    <t>You must read these instructions in full and confirm you have read and understand them by entering your name and date in the appropriate fields at the bottom of this spreadsheet.</t>
  </si>
  <si>
    <r>
      <rPr>
        <u/>
        <sz val="11"/>
        <color theme="1"/>
        <rFont val="Roboto"/>
      </rPr>
      <t>Instructions</t>
    </r>
    <r>
      <rPr>
        <sz val="11"/>
        <color theme="1"/>
        <rFont val="Roboto"/>
      </rPr>
      <t>:</t>
    </r>
  </si>
  <si>
    <t xml:space="preserve">Please do not modify the tabs. Modifying the tabs or layout may eliminate your company from consideration. Please do not:
- Add or Delete Cells
- Renumber or Add Questions
- Delete Questions - If you cannot respond to a question please just note - 'No Response Available' or 'N/A'.
Responses to questions should be brief and concise. 'Yes' or 'No' responses are encouraged when appropriate within the dropdown menu. The maximum amount of characters for a response is 700.
</t>
  </si>
  <si>
    <t>Hold Harmless Agreement</t>
  </si>
  <si>
    <t>Vendor shall indemnify and hold harmless the Client, its respective directors, officers, employees (acting in the course of their employment, but not as claimants) and agents, against any and all liability or expense (including the cost of legal defense or settlement) which was caused by (vendor’s) negligent or intentional misconduct, breach of this Agreement, fraud, or its breach of fiduciary responsibility, related to or arising out of this Agreement or the Client’s role as employer or Plan sponsor.
The party seeking indemnification under (a) above must notify the indemnifying party promptly in writing of any actual or threatened action, suit or proceeding to which it claims such indemnity applies.  Failure to notify the indemnifying party shall be deemed a waiver of the right to seek indemnification.
The party seeking indemnification may assume responsibility for the direction of its own defense at any time, including the right to settle or compromise any claim against it without the consent of the indemnifying party, provided that in doing so it shall be deemed to have waived its right to indemnification except in cases where the indemnifying party has declined to defend against the claim.  
The indemnification obligations of (vendor) shall terminate upon the expiration of the Agreement except as to any matter concerning which a claim has been asserted by notice to the other party at the time of such expiration or within 365 days after effective date of Agreement termination.</t>
  </si>
  <si>
    <t>RFP Information</t>
  </si>
  <si>
    <t>RFP Coverages:</t>
  </si>
  <si>
    <t>Effective Date for all Lines:</t>
  </si>
  <si>
    <t>Eligible Employees:</t>
  </si>
  <si>
    <t>Current Carrier(s):</t>
  </si>
  <si>
    <t>Coverage</t>
  </si>
  <si>
    <t>Carrier Name</t>
  </si>
  <si>
    <t>Medical</t>
  </si>
  <si>
    <t>Anthem</t>
  </si>
  <si>
    <t>Rx</t>
  </si>
  <si>
    <t>Clinical Programs / Point Solutions</t>
  </si>
  <si>
    <t>CareATC</t>
  </si>
  <si>
    <t xml:space="preserve">HRIS / Benefits Administrator </t>
  </si>
  <si>
    <t>ADP</t>
  </si>
  <si>
    <t>Proposed Fee Guarantee:</t>
  </si>
  <si>
    <t>Notes:</t>
  </si>
  <si>
    <t>Current Commissions:</t>
  </si>
  <si>
    <t>Requested Commissions:</t>
  </si>
  <si>
    <t xml:space="preserve">RFP Timeline: </t>
  </si>
  <si>
    <t>Activity</t>
  </si>
  <si>
    <t>Date</t>
  </si>
  <si>
    <t>RFP Released</t>
  </si>
  <si>
    <t>Deadline to submit questions</t>
  </si>
  <si>
    <t>Addendum with responses released to vendors</t>
  </si>
  <si>
    <t>RFPs due</t>
  </si>
  <si>
    <t>Bidder interviews conducted (Optional)</t>
  </si>
  <si>
    <t>Evaluate Financial RFP Responses, Score and Select Finalists (if applicable) or winning Vendor</t>
  </si>
  <si>
    <t>Request BAFO (if applicable)</t>
  </si>
  <si>
    <t>BAFO Due (if applicable)</t>
  </si>
  <si>
    <t>Evaluate BAFO, Finalize Analysis and Recommendations (if applicable)</t>
  </si>
  <si>
    <t>Select Vendor</t>
  </si>
  <si>
    <t>Implementation (including Open Enrollment)</t>
  </si>
  <si>
    <t>Effective Date</t>
  </si>
  <si>
    <t>Provided Data:</t>
  </si>
  <si>
    <t>Current plan documents: SBC/SPD as applicable - separate attachment</t>
  </si>
  <si>
    <t>Separate Attachment</t>
  </si>
  <si>
    <t>Census</t>
  </si>
  <si>
    <t>Enrollment data</t>
  </si>
  <si>
    <t>Claims data</t>
  </si>
  <si>
    <r>
      <rPr>
        <u/>
        <sz val="11"/>
        <color theme="1"/>
        <rFont val="Roboto"/>
      </rPr>
      <t>Disclaimer &amp; Intent to Bid</t>
    </r>
    <r>
      <rPr>
        <sz val="11"/>
        <color theme="1"/>
        <rFont val="Roboto"/>
      </rPr>
      <t>:</t>
    </r>
  </si>
  <si>
    <t xml:space="preserve">By entering my name and date below I am confirming my firm's intent to bid, that I have read the above instructions in full regarding providing responses to the Questions in this workbook, and completion of the proposal forms.  I also confirm our firm understands the information provided in this Request for Proposal and all attachments is confidential and proprietary and will only be used to prepare a proposal response.  
</t>
  </si>
  <si>
    <t>Company:</t>
  </si>
  <si>
    <t>Name:</t>
  </si>
  <si>
    <t>Date:</t>
  </si>
  <si>
    <t>LIST YOUR PROPOSED NETWORK(S) FOR THE PROPOSED COVERAGES</t>
  </si>
  <si>
    <t>Primary:</t>
  </si>
  <si>
    <t>Secondary:
(if offering)</t>
  </si>
  <si>
    <t>Bidder Name</t>
  </si>
  <si>
    <t xml:space="preserve">Question </t>
  </si>
  <si>
    <t>Response</t>
  </si>
  <si>
    <t>Detail the following company information:
-Ownership-
-Total PBM lives covered
-Prior Calendar Year Client Retention Rate</t>
  </si>
  <si>
    <t>Are retail pharmacy agreements directly negotiated by your organization or are they leased from another PBM?</t>
  </si>
  <si>
    <t>Do you own and operate your own mail service pharmacies? If not, please provide details on the vendor with whom you contract.</t>
  </si>
  <si>
    <t>Do you own and operate your own specialty pharmacy? If not, please provide details on the vendor with whom you contract.</t>
  </si>
  <si>
    <t>List your companies professional accreditations.</t>
  </si>
  <si>
    <t>Please identify any recent changes in ownership, including but not limited to, acquisitions, mergers, etc.  Describe any potential impact to Client or its members.</t>
  </si>
  <si>
    <t>What contractual reassurances and language will you include that gives Client the right to terminate should you be acquired (1) in full, (2) by asset acquisition, or (3) made a subsidiary by another PBM?</t>
  </si>
  <si>
    <t xml:space="preserve">How often do you audit the accuracy of plan program pricing and overall adjudication accuracy?  Describe how this will be shared with Client.
</t>
  </si>
  <si>
    <t xml:space="preserve">Please describe the audit rights available to Client.  Client reserves the right to select independent auditors at any time with 90-day advanced notice.
</t>
  </si>
  <si>
    <t xml:space="preserve">Briefly describe the unique programs, systems, or support that you will make available to Client, specifically those offered for wellness. Cite specific examples of how these have brought value to a company of similar size and structure to Client.  </t>
  </si>
  <si>
    <t>Confirm ability to accept contract terms as outlined in shared sample contract as part of RFP release</t>
  </si>
  <si>
    <t xml:space="preserve">Identify the Account Management and Service Team that will be assigned to Client. </t>
  </si>
  <si>
    <t xml:space="preserve">Describe your organization’s approach to proactive account service, including providing information on innovative and creative solutions. </t>
  </si>
  <si>
    <t>What is the average number of clients your proposed account management will be servicing in addition to Client?</t>
  </si>
  <si>
    <t>Will you agree to quarterly meetings with Client to discuss plan performance, financial results, areas for improved savings, etc.?</t>
  </si>
  <si>
    <t xml:space="preserve">What analytical tools are available to assist Client in reaching their optimal savings and plan performance? </t>
  </si>
  <si>
    <t>What level of experience does the Client account team have in analyzing data, providing benchmarking reports, shifting drug spend, etc.?</t>
  </si>
  <si>
    <t>Do you survey Client members annually for program administration satisfaction? Please provide a sample survey.</t>
  </si>
  <si>
    <t>Will any services to Client be provided offshore? If yes, please describe.</t>
  </si>
  <si>
    <t>What access level do you recommend regarding client requested overrides? What transmission methods are available for plan sponsors to communicate requests for overrides?</t>
  </si>
  <si>
    <t>Summarize your desired billing approach.</t>
  </si>
  <si>
    <t>Are weekly billing reports available through a portal to use for claim payment for each member school?</t>
  </si>
  <si>
    <t>Will claims pull tie directly to the bi-weekly billing reports?</t>
  </si>
  <si>
    <t>List the location where your organization will process claims.</t>
  </si>
  <si>
    <t>Will Client have a dedicated contact for claim processing inquiries?</t>
  </si>
  <si>
    <t>Describe how your claim adjudication system prevents the filling of medications for non-FDA approved indications. Can you manage the pharmacy benefit to the Client SPD?</t>
  </si>
  <si>
    <t>What safeguards exist for preventing breaches in patient confidentiality?</t>
  </si>
  <si>
    <t>Do you own your claims adjudication system? If not, please describe the system you use.</t>
  </si>
  <si>
    <t>What is your claims processing turnaround time? What is your turnaround time for Direct Member Reimbursements (DMRs)?</t>
  </si>
  <si>
    <t>What is your system downtime? Have you experienced delays or unplanned downtime in the last 12 months? Please describe.</t>
  </si>
  <si>
    <t>Please describe your appeals process.</t>
  </si>
  <si>
    <t>How do you integrate the dispensing and adjudication process when mail order and retail are involved?</t>
  </si>
  <si>
    <t>Is the AWP source on which a claim is adjudicated for charge to the client the same source used to compensate retail pharmacies? Please explain any differences. How frequently is this information updated?</t>
  </si>
  <si>
    <t>Do you use the entire 11-digit NDC submitted by the pharmacy to calculate AWP &amp; client charges?</t>
  </si>
  <si>
    <t>Can you accommodate assignment of benefits in the manual claims process?</t>
  </si>
  <si>
    <t>How do you integrate the data from mail, network retail, non-network retail and manual retail claims? Is it real-time or retrospective? Please describe.</t>
  </si>
  <si>
    <t>What are your system capabilities for out-of-area providers, deductibles, caps, and copayments? Please describe these in detail including associated timelines</t>
  </si>
  <si>
    <t>What is your standard percentage for the “refill too soon” edit? What is the process for over-riding this edit in cases where member has lost a prescription or will be out of the country and needs earlier refills than the standard percentage allows?</t>
  </si>
  <si>
    <t>Describe online integration, if any, with retail pharmacies to ensure non-duplication and to identify potential adverse interaction.</t>
  </si>
  <si>
    <t xml:space="preserve">How do you guard against the filling of separate prescriptions for the same or similar drugs at different pharmacies on the same day? </t>
  </si>
  <si>
    <t>Describe your Clinical Prior Authorization (PA) programs. Please provide your standard PA list. How do you develop the list of drugs requiring prior authorization? How often do you review and revise this list? Will Client be able to customize this list at no charge?</t>
  </si>
  <si>
    <t>Do you outsource clinical PA’s?</t>
  </si>
  <si>
    <t xml:space="preserve">Identify the criteria by which you would approve filling a PA drug. </t>
  </si>
  <si>
    <t>What is the typical turnaround time for prior authorizations?</t>
  </si>
  <si>
    <t>How do you manage your step therapy program for new employer groups and for new members with no history on your claims system?</t>
  </si>
  <si>
    <t xml:space="preserve">What utilization management programs (i.e. step therapy, disease management, etc.) would you recommend based on the historical claims provided? How are candidates identified, what is your intervention methodology, and how are outcomes tracked? </t>
  </si>
  <si>
    <t xml:space="preserve">Describe all disease state management programs you offer. Please detail costs associated with each program and also describe how you will work with Client pharmacies to deliver these programs to Client covered plan members. </t>
  </si>
  <si>
    <t xml:space="preserve">Do all of your Prior Authorization procedures require medical records / lab reports when reviewing a Prior Authorization? Are medical records / lab reports required for all specialty prior authorizations? Under what circumstances are Verbal Prior Authorizations accepted? If medical records / lab reports are not required, will you allow Client to require them prior to approval? </t>
  </si>
  <si>
    <t xml:space="preserve">What qualifications are required for those individuals approving or denying Prior Authorizations?  Are those individuals performing the Prior Authorizations subject to minimum quotas? Describe the review for claims over $2500. </t>
  </si>
  <si>
    <t xml:space="preserve">Are all Prior Authorizations (Approved and Denied) reviewed by an RPh who is trained in the disease state specific to that medication? </t>
  </si>
  <si>
    <t xml:space="preserve">Summarize any programs that promote clinical conversions to alternative therapies to help support member health and financial costs.  How is this communicated to the 1) Physician and 2) Patient? </t>
  </si>
  <si>
    <t>If a Prior Authorization is denied, can you provide Client, the provider, and patient with the specifics of why, as well as the specifics of what needs to be provided if he denial was based on missing information?</t>
  </si>
  <si>
    <t>In the case of a PA denial, are other Rx options provided?</t>
  </si>
  <si>
    <t xml:space="preserve">What is your Book of Business Prior Authorization Non Specialty Denial Rate? Specialty Denial Rate? Combined Non Specialty / Specialty Denial Rate? </t>
  </si>
  <si>
    <t xml:space="preserve">Will you allow Client to exclude new non-FDA approved products, high cost pain patch/kits, approved drug(s) packaged with supply items that incur high costs to plans and select 510k products? </t>
  </si>
  <si>
    <t>If a Medication is excluded either by formulary or plan design, will a Prior Authorization be performed for that medication?</t>
  </si>
  <si>
    <t>Describe Behavioral Health strategies.</t>
  </si>
  <si>
    <t>Please describe how members are engaged to optimize their total health outcomes and cost.   Specifically, please describe how members’ care in regards to pharmacy, medical and behavioral health are coordinated.</t>
  </si>
  <si>
    <t>Describe available Gene strategies and how these are coordinated with the Medical Vendor.</t>
  </si>
  <si>
    <t xml:space="preserve">How are compounds reviewed?  </t>
  </si>
  <si>
    <t>Are you willing to have a third-party entity involved in oversight of the Prior Authorization review?</t>
  </si>
  <si>
    <t>Do you deploy genetic screening provisions for specific medications? If so, please describe.</t>
  </si>
  <si>
    <t>Do you offer pharmacogenomic testing for specific categories of medications or high-risk individuals?</t>
  </si>
  <si>
    <t>Please describe your site of care practices to help manage the cost of high-cost medications.</t>
  </si>
  <si>
    <t>Do you support inclusion of J-Code medications under the pharmacy umbrella? Please describe. Are you able to coordinate benefits between medical and rx-how do you determine which is most cost effective?</t>
  </si>
  <si>
    <t xml:space="preserve"> Please describe the steps taken when a potential adverse drug interaction is identified.</t>
  </si>
  <si>
    <t>Describe all programs you have available and frequency of activities to manage drug utilization; identify potential abuse patterns by a member; assess over-prescribing by doctors; identify potential fraud by dispensers and/or consumers.</t>
  </si>
  <si>
    <t>Please provide a detailed list of real-time utilization review elements at retail and mail. How are interventions managed? How are outcomes of interventions documented?</t>
  </si>
  <si>
    <t>Please provide a detailed list of retrospective DUR areas examined at retail and mail.</t>
  </si>
  <si>
    <t>What is the timeframe for intervention? Within 24 hours, weekly, monthly or quarterly?</t>
  </si>
  <si>
    <t>Is the intervention automated? Is the physician notified via letter or fax? Is the physician surveyed as to the usefulness of the intervention?</t>
  </si>
  <si>
    <t>Are the physician responses charted to provide auditable savings results?</t>
  </si>
  <si>
    <t>Are the charges of all DUR programs clearly stated in the cost section of your proposal? If shared or % savings are involved, please provide a detailed savings calculation methodology for each program and how the charges are calculated.</t>
  </si>
  <si>
    <t>Explain the different prior authorization options available (i.e., automated, pharmacist-supported) and indicate the level of program flexibility for criteria customization.</t>
  </si>
  <si>
    <t>Explain your member appeals process levels. If a claim is denied or rejected and the member appeals, what is the process for handling the appeal and at what point do you involve the client contact? Can I client initiate an appeal on behalf of the member?</t>
  </si>
  <si>
    <t xml:space="preserve">CB: We already  Asked about appeals on TF1.2 </t>
  </si>
  <si>
    <t>Provide a description of your step therapy programs. List common agents that require step therapy and provide an estimated level of savings for clients who adopt step therapy programs.</t>
  </si>
  <si>
    <t>CB: What has been quoted? What is available.  Ithink we could consolidate a lot of the questions on this page.</t>
  </si>
  <si>
    <t>What are your customer service hours of operation? Do you have after hours support?</t>
  </si>
  <si>
    <t>Confirm the customer service office supporting Albemarle County is located in the United States.</t>
  </si>
  <si>
    <t xml:space="preserve">What has been the ratio of client service representatives to members over the past three years? </t>
  </si>
  <si>
    <t>Please describe the process used to educate your customer service team on the specifics of a client’s benefit design.</t>
  </si>
  <si>
    <t xml:space="preserve">Provide your standards for Average Speed of Answer (ASA), call abandonment rate, percentage of calls resolved at time of call, and response time for written inquiries.   </t>
  </si>
  <si>
    <t>What clinical support is provided to prescribers and by whom?</t>
  </si>
  <si>
    <t>If there is a member issue with a copay / plan design / rejection, what is the response time with regard to problem resolution through customer service (i.e., employee calls customer service)?</t>
  </si>
  <si>
    <t>What capabilities do you have to communicate with plan sponsor via the Internet, specifically:</t>
  </si>
  <si>
    <t>a.</t>
  </si>
  <si>
    <t>Enrollment/Eligibility update capabilities</t>
  </si>
  <si>
    <t>b.</t>
  </si>
  <si>
    <t>View of detailed Member enrollment and eligibility records</t>
  </si>
  <si>
    <t>c.</t>
  </si>
  <si>
    <t xml:space="preserve">View of member claim status/EOBs   </t>
  </si>
  <si>
    <t>d.</t>
  </si>
  <si>
    <t>Order ID Cards on behalf of members</t>
  </si>
  <si>
    <t>e.</t>
  </si>
  <si>
    <t>Email/chat with Customer Service/Claims Representatives</t>
  </si>
  <si>
    <t>f.</t>
  </si>
  <si>
    <t>Costs for prescription drugs at different pharmacies</t>
  </si>
  <si>
    <t>g.</t>
  </si>
  <si>
    <t>General consumer health information</t>
  </si>
  <si>
    <t>What capabilities do you have to communicate with plan members via the Internet, specifically:</t>
  </si>
  <si>
    <t>Enrollment/eligibility and coverage levels</t>
  </si>
  <si>
    <t>Communication of plan designs and member liability levels</t>
  </si>
  <si>
    <t>Review of network directories</t>
  </si>
  <si>
    <t>Detailed claim status/EOBs</t>
  </si>
  <si>
    <t>Order ID cards</t>
  </si>
  <si>
    <t>h.</t>
  </si>
  <si>
    <t>General Consumer Health Information</t>
  </si>
  <si>
    <t>i.</t>
  </si>
  <si>
    <t>Health Management / Prior Authorizations</t>
  </si>
  <si>
    <t>j.</t>
  </si>
  <si>
    <t>Savings Opportunities</t>
  </si>
  <si>
    <t>k.</t>
  </si>
  <si>
    <t>Formulary Changes</t>
  </si>
  <si>
    <t>Are there any staff that speak a language other than English?</t>
  </si>
  <si>
    <t>How often are member surveys sent out? Please provide the most recent results available for your entire book-of-business as well as facility-specific results.</t>
  </si>
  <si>
    <t xml:space="preserve">Please provide a detailed description and copy of the data elements required for the initial eligibility file upload. Include description of lead time, turnaround time, and the verification process for a successful upload. </t>
  </si>
  <si>
    <t>What happens if a file record is rejected via the load process? Please provide samples of system reports used to reconcile group files with your files and describe your process for resolving eligibility discrepancies.</t>
  </si>
  <si>
    <t>What is the turnaround time for groups to receive your eligibility reporting?</t>
  </si>
  <si>
    <t>What cycle do you recommend for eligibility file exchanges following initial upload (daily, weekly, monthly)?</t>
  </si>
  <si>
    <t>What is the time window for retro termination?</t>
  </si>
  <si>
    <t xml:space="preserve">What is your process for handling termination by omission? </t>
  </si>
  <si>
    <t>What is your process when a request is received for prescriptions from someone who is ineligible, or is shown as terminated from the plan?</t>
  </si>
  <si>
    <t>What options are available for receiving eligibility? Do you have mandatory eligibility requirements? Do you have preferred formats? Will you accept any format?</t>
  </si>
  <si>
    <t>How long does it take you to update eligibility after receipt of a file? Indicate how quickly eligibility information can be updated based upon the different media that a plan sponsor may use to report eligibility data (paper, tape, diskette, CD-ROM, telephone, on-line).</t>
  </si>
  <si>
    <t>What options are available for on-line access? If available, describe the internal and external systems security measures in place. Describe any charge for this access.</t>
  </si>
  <si>
    <t>Will you accept eligibility information from client designated organizations (i.e., contracted medical vendor)? Please describe format and process requirements.</t>
  </si>
  <si>
    <t>Will you allow the medical carrier to generate member ID cards with pharmacy information to ensure one compliant ID card for members</t>
  </si>
  <si>
    <t xml:space="preserve">Confirm client retains final right as approver for all eligibility determinations. </t>
  </si>
  <si>
    <t xml:space="preserve">Please share process and ability to support eligibility changes including over-age dependents &amp; notification process for Medicare eligible. </t>
  </si>
  <si>
    <t>Summarize your overall formulary strategy for this client.</t>
  </si>
  <si>
    <t>Proposed Formulary Name</t>
  </si>
  <si>
    <t>Is this formulary classified as an Open or Closed Formulary?</t>
  </si>
  <si>
    <t>3a</t>
  </si>
  <si>
    <t xml:space="preserve">Number of excluded drugs </t>
  </si>
  <si>
    <t>3b</t>
  </si>
  <si>
    <t>% generic - % of NDC [How is this best assessed]</t>
  </si>
  <si>
    <t>3c</t>
  </si>
  <si>
    <t>% brand - % of NDC [How is this best assessed]</t>
  </si>
  <si>
    <t>3d</t>
  </si>
  <si>
    <t xml:space="preserve">Are any entire drug classes excluded for this formulary </t>
  </si>
  <si>
    <t>Do you include biosimilars in your formulary designs?</t>
  </si>
  <si>
    <t xml:space="preserve">Are biosimilar medications "preferred" on this formulary </t>
  </si>
  <si>
    <t>What is your biosimilar strategy for this formulary specifically related to Humira</t>
  </si>
  <si>
    <t>Are high cost / low value products (duexis, vimovo, etc.) excluded from this formulary, please elaborate</t>
  </si>
  <si>
    <t xml:space="preserve">How often is your formulary updated? </t>
  </si>
  <si>
    <t>How often are negative impacts to the formulary updated?</t>
  </si>
  <si>
    <t>How will you assist Client in evaluating cost and utilization impact for newly approved drugs added to your formulary or removed from your formulary? Please provide a recent example of both, including the communication to client?</t>
  </si>
  <si>
    <t>Please provide detail as to strategies this formulary affords to drive the lowest net cost.</t>
  </si>
  <si>
    <t xml:space="preserve">Describe your process for communicating formulary changes to members and prescribers. </t>
  </si>
  <si>
    <t xml:space="preserve">Do you have programs and tools in place to increase formulary compliance and promote education? </t>
  </si>
  <si>
    <t xml:space="preserve">Describe any incentives or programs in place with providers designed to increase generic dispensing and formulary compliance. </t>
  </si>
  <si>
    <t>Please describe your rebate contracting philosophy.</t>
  </si>
  <si>
    <t xml:space="preserve">Please list the number of manufacturers with whom you have rebate agreements. How many rebate contracts does this represent? </t>
  </si>
  <si>
    <t xml:space="preserve">What percent of your current pharma contracts contain an AWP escalation provision? </t>
  </si>
  <si>
    <t>Do you cover “me too” medications? Please define your philosophy around “me too” drugs.</t>
  </si>
  <si>
    <t>Would you be willing to accept our exclusion list of medications and update your formulary accordingly? If yes, please define how this will affect your rebate guarantees and contract terms.</t>
  </si>
  <si>
    <t>Please describe your philosophy around “low clinical value” medications and their entry in the market, and inclusion on your formulary.</t>
  </si>
  <si>
    <t>Do you contract directly with the manufacturers, or is contracting out-sourced? If outsourced, by whom, and when does your contract expire?</t>
  </si>
  <si>
    <t>Are there any minimum formulary requirements for this client to participate in rebate payments?</t>
  </si>
  <si>
    <t>Provide a breakdown of fees associated with formulary administration. Indicate if the fees are all-inclusive and note whether you charge separately for related mailings and managing appeals processes.</t>
  </si>
  <si>
    <t>Do you provide new drug alerts to current clients as they are released to the market (including generics)? Do you communicate what the potential impact of the newly FDA approved drug will have on a specific clients’ plan? Please provide a sample.</t>
  </si>
  <si>
    <t>Please define what information, cost impact, and benefit design modeling you provide to clients involving the Rx products that change to OTC status (i.e., Claritin, Prilosec OTC).</t>
  </si>
  <si>
    <t>Please describe your generic programs. How do you promote the use of generic drugs?</t>
  </si>
  <si>
    <t>Do your MAC price lists vary contractually between network pharmacies? If yes, why?</t>
  </si>
  <si>
    <t>Do you currently offer identical MAC programs at retail and mail?</t>
  </si>
  <si>
    <t>Does your MAC pricing fluctuate throughout the year to make the guarantees or is the MAC pricing unchanged throughout the year?</t>
  </si>
  <si>
    <t>What overall discount off AWP does your MAC pricing generate?  How do you calculate this figure?</t>
  </si>
  <si>
    <t>Are both non-MAC and MAC single source and multi source generic products included in the generic guarantee measurement?</t>
  </si>
  <si>
    <t>Total # of NDCs on your proposed MAC List.</t>
  </si>
  <si>
    <t>Total # of GPNs on your proposed MAC List.</t>
  </si>
  <si>
    <t>How many MAC pricing lists do you manage? Describe the differences between each list (content, pricing, etc.).</t>
  </si>
  <si>
    <t>What client-specific criteria are used to define the MAC list which will be used for the Client?</t>
  </si>
  <si>
    <t xml:space="preserve"> If selected as a finalist, will you share with the client the MAC list which includes a listing of drug specific discounts that will be implemented? Will you provide client with notification of all MAC list changes for the duration of the contract? If so, what is the process and timeframe for client notification?</t>
  </si>
  <si>
    <t>Regarding your proposed MAC list, descibe how it was developed, how it is updated, and what is the frequency of updates. </t>
  </si>
  <si>
    <t>Define criteria used for product inclusion and removal from your MAC list.</t>
  </si>
  <si>
    <t>Define the MAC pricing calculation methodology used.</t>
  </si>
  <si>
    <t>How many MAC pricing lists do you manage?  Please describe the differences between each list.</t>
  </si>
  <si>
    <t xml:space="preserve">Do all of your Prior Authorization procedures require medical records / lab reports when reviewing a Prior Authorization?  Under what circumstances are Verbal Prior Authorizations accepted? If medical records / lab reports are not required, will you allow Client to require them prior to approval? </t>
  </si>
  <si>
    <t>Please provide detail clinical criteria for GLP-1 drugs (weight loss and diabetes).</t>
  </si>
  <si>
    <t>Do you agree to provide clinical criteria to the designated County partners (the county themselves, consultant partner, data platform) appropriate NDA?</t>
  </si>
  <si>
    <t>Confirm client can administer the following for all weight loss drugs with no impact to rebates or other pricing:</t>
  </si>
  <si>
    <t>Lifetime maximum (dollar)</t>
  </si>
  <si>
    <t>Fill maximum (number of fills or length of treatment)</t>
  </si>
  <si>
    <t>Limit day-supply to 30 days at retail and mail.</t>
  </si>
  <si>
    <t>Specific to GLP-1 medications (all indications), confirm client can administer the following with no rebate or other financial impact, and no additional fee:</t>
  </si>
  <si>
    <t>Utilization management programs, including prior authorizations.</t>
  </si>
  <si>
    <t>Confirm your organization obtains documentation i.e. medical chart notes for diagnosis, labs etc. as opposed to verbal attestation.</t>
  </si>
  <si>
    <t>Do you agree to limit GLP 1s to 30 Days Supply?</t>
  </si>
  <si>
    <t xml:space="preserve">Describe the steps of your implementation process. Please include Client responsibilities as well as your responsibilities throughout the process. Detail the frequency of communication with Client throughout implementation. How do you report on the status of each step? Include a sample timetable for this coverage effective date. </t>
  </si>
  <si>
    <t>Please provide the names and references for the implementation team that will be used for implementation.</t>
  </si>
  <si>
    <t>Please describe the benefit design accuracy testing process that occurs during implementation? If issues are found, how are they handled and communicated to Client?</t>
  </si>
  <si>
    <t>Please confirm that all communication will be provided to Client and not released without prior Client approval.</t>
  </si>
  <si>
    <t>How are members notified of the following events?  Please indicate for each whether this is by phone, email, letter, or other:</t>
  </si>
  <si>
    <t>Plan Change</t>
  </si>
  <si>
    <t>New Drug Additions/Formulary Changes</t>
  </si>
  <si>
    <t>Change in Pharmacy Network</t>
  </si>
  <si>
    <t xml:space="preserve">d. </t>
  </si>
  <si>
    <t>Drug Recalls</t>
  </si>
  <si>
    <t xml:space="preserve">What is your turnaround time on producing ID cards and replacement cards? </t>
  </si>
  <si>
    <t xml:space="preserve">Provide samples of new member information materials that will be included with the mailing of ID cards – include a description of all data elements that appear on ID cards. </t>
  </si>
  <si>
    <t xml:space="preserve">How will you facilitate the transition of members’ prescriptions to your mail order pharmacy? </t>
  </si>
  <si>
    <t>What type of training will you provide during implementation on your systems and reporting tools? Will the training be provided on-site?</t>
  </si>
  <si>
    <t xml:space="preserve">How are Prior Authorizations transferred into your system? Will members be required to obtain new Prior Authorizations? </t>
  </si>
  <si>
    <t>What timeline do you set for benefit summaries or other documentation?</t>
  </si>
  <si>
    <t>Prior to the effective date, when would the portal be available to members to review formulary changes and other critical OE details?</t>
  </si>
  <si>
    <t>PBM agrees to transmit and/or receive data electronically, including FTP, at no charge to client.</t>
  </si>
  <si>
    <t>Prior to the effective date, when would the service center be available for members to call for support?</t>
  </si>
  <si>
    <t xml:space="preserve">Does your mail order process allow the ability to limit first fills to a 30 day supply? Will it allow limiting COBRA participants to a 30 day supply? </t>
  </si>
  <si>
    <t xml:space="preserve">How are members notified of their next refill date? </t>
  </si>
  <si>
    <t xml:space="preserve">Describe your process for ordering refills by mail, phone, fax, and the Internet. What percent of refills are currently ordered by each of these methods? </t>
  </si>
  <si>
    <t>Do members need to initiate refills or are they automated? If not automated, is there a proactive outreach by the PBM?</t>
  </si>
  <si>
    <t>Confirm that you will be responsible for collection of member cost share and will be at risk for uncollected monies.</t>
  </si>
  <si>
    <t>Do you agree that mail order prescriptions shipped in error, damaged in shipment, lost in transit, left by courier without confirmation of receipt, or rendered unusable due to negligence or error in the delivery process, will not be the financial responsibility of the contracted group or their members?</t>
  </si>
  <si>
    <t>Are there any address types that you do not ship to? PO Box, apartment complex, etc.?</t>
  </si>
  <si>
    <t xml:space="preserve">Confirm your average turn around time (TAT) for dispensing a mail order Rx that does not require an intervention. </t>
  </si>
  <si>
    <t xml:space="preserve">Confirm your average TAT for dispensing a mail order Rx that does require an intervention. </t>
  </si>
  <si>
    <t>On average, what percent of mail order claims require an intervention?</t>
  </si>
  <si>
    <t xml:space="preserve">Describe your standard reporting package and include samples. Please include the frequency of reporting and the format in which it is provided. </t>
  </si>
  <si>
    <t>Outline your integration experience with the current medical vendor.</t>
  </si>
  <si>
    <t>Is clinical reporting included in your standard reporting? If not, provide detailed information on your clinical reporting. Are these reports available at no additional charge?</t>
  </si>
  <si>
    <t>Will you be able to provide reports that compare Client results to Medi-Span and other similar clients that result in specific actionable items designed to positively impact Client results?</t>
  </si>
  <si>
    <t>What financial reporting is provided to client?</t>
  </si>
  <si>
    <t>What data is routinely shared with medical carriers for stop loss aggregation?</t>
  </si>
  <si>
    <t xml:space="preserve">Describe your remote or desk-top access for any ad hoc reporting available to Client. Please include costs and training on this system. </t>
  </si>
  <si>
    <t>Describe any other reports available regularly at no additional charge and the frequency with which they will be provided.</t>
  </si>
  <si>
    <t xml:space="preserve">What analytical reports are provided to Client? Do these reports include benchmarking against groups similar in size, plan design, and utilization? </t>
  </si>
  <si>
    <t xml:space="preserve">What reporting is available that identifies gaps in care such as not re-filling scripts for test strips or not getting meds refilled. What Adherence Based reporting can you provide that compares your BOB Adherence results to Client as measured by Medication Possession Ratio (MPR) or Proportion of Days Covered (PDC)? </t>
  </si>
  <si>
    <t>What innovative solutions do you have that combine medical and pharmacy reporting in order to identify clinical opportunities for gaps in care?</t>
  </si>
  <si>
    <t>Describe any modeling capabilities that Client could utilize to assist in future budgetary decisions.</t>
  </si>
  <si>
    <t>Do you provide any high cost claimant reports? Is this included as part of your offering?</t>
  </si>
  <si>
    <t>Describe any plan design / formulary modeling tools that will be available for use by Client.</t>
  </si>
  <si>
    <t>Provide an example of reports that will document the impact of clinical interventions.</t>
  </si>
  <si>
    <t>If requested, will you generate prior-authorization reports that define denied PA’s, approved PA’s, % of total requests approved, and costs associated with these activities? Please define any resulting charges.</t>
  </si>
  <si>
    <t>Are all standard reports available on-line to the client's HR staff?</t>
  </si>
  <si>
    <t>Please confirm ability to share data on a weekly basis to relevant data partners, including sharing accumulator data with selected medical plan</t>
  </si>
  <si>
    <t>Please confirm your standard reporting package will allow the client to do the following:</t>
  </si>
  <si>
    <t>a. Separate reports by the group and sub-groups (e.g. actives, retirees, COBRA, etc.) under each employer group</t>
  </si>
  <si>
    <t>b. Set custom ranges for current year or historical years (e.g., month, year, 6 mos. period)</t>
  </si>
  <si>
    <t>c. Separate reports at the benefit plan option level (e.g., HMO, PPO, Medicare Supplemental etc., and In-Network/Out-of-Network)</t>
  </si>
  <si>
    <t xml:space="preserve">Describe your self-service access for any ad hoc reporting available to the Employer and the training available for using this system. </t>
  </si>
  <si>
    <t>Confirm ability to build file feeds to client's external data partner(s) free of additional charge</t>
  </si>
  <si>
    <t>Please confirm your willingness to partner with the third-party data analytics platform, Switchbridge.</t>
  </si>
  <si>
    <t>From the time of request to the time of data sharing, how long is your typical set-up and implementation process?</t>
  </si>
  <si>
    <t>What does the contracting process entail for data sharing, specifically with subcontractors, and client approved/directed point solutions and analytics?</t>
  </si>
  <si>
    <t>Please include a standard BAA or DSA template for between your organization and a third-party data analytics platform.</t>
  </si>
  <si>
    <t>Please provide a standard layout for eligibility, medical and claims or are you able to create outputs in a format that we provide. If you have a standard data layout that you have available, please provide sample, along with a data dictionary, for our review.</t>
  </si>
  <si>
    <t>What frequency of data transfer is available for eligibility, medical and claims data?</t>
  </si>
  <si>
    <t>Confirm you will provide all claims data</t>
  </si>
  <si>
    <t>How are changes in group structures over time communicated to your partners (e.g. as plan years change and plan codes evolve, how are partners made aware)?</t>
  </si>
  <si>
    <t>When you are providing data outputs, is there a dedicated contact that is assigned to a partner or is a team used?</t>
  </si>
  <si>
    <t>How frequently (e.g. monthly, weekly, daily, etc.) are you able to send claims and enrollment data ?</t>
  </si>
  <si>
    <t>Which data analytics tools do you have connectivity with (i.e. Innovu, Cedar Gate, Springbuk, etc.)?</t>
  </si>
  <si>
    <t xml:space="preserve">Please describe your retail network and any alternate retail network arrangements you are proposing for Client. </t>
  </si>
  <si>
    <t>How many total Pharmacies are in your proposed Pharmacy Network?</t>
  </si>
  <si>
    <t>How many Pharmacies are in your proposed 90 Day Retail Network?</t>
  </si>
  <si>
    <t>What major chains, if any, are excluded from your proposed 30 Day Retail Pharmacy Network?</t>
  </si>
  <si>
    <t>What major chains, if any, are excluded from your proposed 90 Day Retail Pharmacy Network?</t>
  </si>
  <si>
    <t>What percent of your network pharmacy contracts include the “lesser of retail price, MAC price, or discounted price” provision? What procedures are established to ensure that the pharmacy is in compliance?</t>
  </si>
  <si>
    <t>How do you guarantee that members always receive the lowest price?</t>
  </si>
  <si>
    <t>Please explain your retail auditing process. Include frequency of audits, types of audits, who conducts the audits, and how results are shared with Client.</t>
  </si>
  <si>
    <t xml:space="preserve">Describe your current retail audit practices (Electronic, Desk, Onsite) and protocols. </t>
  </si>
  <si>
    <t>Describe your process to enroll a current out of network retail pharmacy into your network in order to minimize negative Network Disruption.</t>
  </si>
  <si>
    <t>Please provide your contract definition of a specialty drug. Please include any Days Supply dollar amounts if this is part of your specialty definition.</t>
  </si>
  <si>
    <t xml:space="preserve">How many therapeutic categories are represented in your specialty program? </t>
  </si>
  <si>
    <t>How many Limited Distribution Specialty medications are on your specialty drug listing?</t>
  </si>
  <si>
    <t>Provide a list of your Limited Distribution specialty products.</t>
  </si>
  <si>
    <t xml:space="preserve">How many Exclusive Distribution Specialty medications are on your specialty drug listing? </t>
  </si>
  <si>
    <t>Provide a list of your Exclusive specialty products.</t>
  </si>
  <si>
    <t xml:space="preserve">Are there any specialty drugs that you block coverage on? If so, please list and explain. </t>
  </si>
  <si>
    <t xml:space="preserve">Do you manage Specialty Pharmacy Services in-house? If not, please identify any Specialty Pharmacy used by your organization, location, a description of your contractual relationship with this provider, and the length of time this organization has provided Specialty Pharmacy Services. Please confirm commitment to notifying the County should these arrangements change. </t>
  </si>
  <si>
    <t>What disease states do you manage under your specialty program?</t>
  </si>
  <si>
    <t>Do you require specialty products to be dispensed from accredited specialty pharmacies? If yes, what accredited organization do you require?</t>
  </si>
  <si>
    <t>Do you dispense all specialty medications from your Specialty Rx pharmacy or do you also dispense them from your non-specialty mail order facility?</t>
  </si>
  <si>
    <t>Does your firm utilize courier services for specialty product delivery? If so, what carriers are used for shipment?</t>
  </si>
  <si>
    <t>From which of your facilities will Specialty medications be shipped?</t>
  </si>
  <si>
    <t>How are members contacted before their medication is shipped?</t>
  </si>
  <si>
    <t>Provide the customer and member service operation hours of your specialty pharmacy program.</t>
  </si>
  <si>
    <t>What clinical programs do you maintain for specialty patients?</t>
  </si>
  <si>
    <t xml:space="preserve">How are members targeted for outreach services? </t>
  </si>
  <si>
    <t>How are members enrolled into your specialty coupon or alternate funding program?</t>
  </si>
  <si>
    <t xml:space="preserve">Provide an brief overview of your specialty dispensing process from start to finish. </t>
  </si>
  <si>
    <t xml:space="preserve">Can you summarize the refill process?  Who initiates refills, what triggers are in place for refills, etc.? </t>
  </si>
  <si>
    <t>How often is a registered pharmacist available to speak with members and/or providers with medication questions/concerns?</t>
  </si>
  <si>
    <t>What is the average turnaround time for both a clean prescription and for a prescription that requires an intervention?</t>
  </si>
  <si>
    <t>Does a member or physician incur any costs for delivery of medications or other products? If so, please describe your billing and payment methods.</t>
  </si>
  <si>
    <t>Are you willing to agree that specialty products shipped in error, damaged in shipment, lost in transit, left by courier without confirmation of receipt and rendered unusable due to negligence or error in delivery are your financial responsibility?</t>
  </si>
  <si>
    <t>Are specialty drug claims included in your on-line reporting system? In your ad-hoc reporting system?</t>
  </si>
  <si>
    <t xml:space="preserve">What is your process for communicating with the plan, member, and physician for specialty products for which there is a shortage? </t>
  </si>
  <si>
    <t>What is the process when you receive a prescription for which you are not a designated pharmacy in a manufacturer’s limited distribution network?</t>
  </si>
  <si>
    <t xml:space="preserve">Outline any plan design requirements or parameters specific to the dispensing of specialty drugs. </t>
  </si>
  <si>
    <t>What specific plan designs do you recommend for specialty/biotech products?</t>
  </si>
  <si>
    <t>Please describe the clinical support available for patients through your Specialty Pharmacy, including the number of nurses and pharmacists on staff at the proposed pharmacy.</t>
  </si>
  <si>
    <t>Describe any programs that you have that are specific to specialty drugs. Please provide the cost of each program.</t>
  </si>
  <si>
    <t>Explain any programs offered by your organization designed to encourage appropriate utilization of Specialty drugs.</t>
  </si>
  <si>
    <t>What reporting is provided to Client for Specialty? Is this reporting included at no additional charge? Does your firm currently engage in outcomes reporting?</t>
  </si>
  <si>
    <t>Please describe any cost saving guarantees for your specialty drug programs.</t>
  </si>
  <si>
    <t>What differentiates your company and capabilities from other specialty drug vendors?</t>
  </si>
  <si>
    <t>Do you have the ability to fill select high cost specialty medications in 15 day increments for 50% of the applicable member co-pay for the first six fills of treatment?  Members will be allowed 30 day fills on the seventh fill once the member demonstrates the specialty medication is well tolerated.</t>
  </si>
  <si>
    <t>Describe your Gene Therapy cost strategy and solutions.</t>
  </si>
  <si>
    <t>Please provide detail as to how you coordinate drug procurement and administration to the most effective site of care.</t>
  </si>
  <si>
    <t>Please describe all programs you have available to financially assist members and plan sponsors for the following:</t>
  </si>
  <si>
    <t>Couponing</t>
  </si>
  <si>
    <t>Patient Assistance Programs</t>
  </si>
  <si>
    <t>Manufacturer Assistance Programs</t>
  </si>
  <si>
    <t>Do these strategies include international mail or specialty tourism?</t>
  </si>
  <si>
    <t>How many medications are included in each of the programs you have available? Use separate exhibit if helpful.</t>
  </si>
  <si>
    <t>Which programs are automated and which are manual? If a program is manual, please provide a flow chart that illustrates the steps involved and responsibilities associated with each step for both the member and plan sponsor.</t>
  </si>
  <si>
    <t>How is the opportunity for assistance identified? Do you proactively communicate this to the member? If so, how? Is this prior to the first fill or for subsequent fills?</t>
  </si>
  <si>
    <t xml:space="preserve">Is there any anticipated change in your Clinical Prior Authorization protocols for medications that qualify for these programs? </t>
  </si>
  <si>
    <t>Which programs are administered by a third party vendor? If so, please list vendor(s) used.</t>
  </si>
  <si>
    <t>Will rebates be impacted for any of these programs?</t>
  </si>
  <si>
    <t>For each program, who initiates it, the member or the PBM?</t>
  </si>
  <si>
    <t xml:space="preserve">For each program, please describe how you track and report true member out of pocket expenses. </t>
  </si>
  <si>
    <t>What is the cost, if any, for each program, including any percentage of savings or manufacturer remuneration being retained by you or a third party vendor? Will you offer a minimum guarantee?  If there is a fixed cost, do you offer an ROI Guarantee?</t>
  </si>
  <si>
    <t xml:space="preserve">Which programs require either plan design or SPD language changes? If required, can you provide both? </t>
  </si>
  <si>
    <t>What is the recommended implementation time for each program, if any? What information is necessary to implement each program?</t>
  </si>
  <si>
    <t>What reporting is provided for each program after implementation? Please include examples and frequency.</t>
  </si>
  <si>
    <t>Are any programs targeting high cost prescriptions mandatory and employer is unable to waive through plan design.</t>
  </si>
  <si>
    <t>Is member income level or other financial information required for a member to qualify for these programs?  If so, please describe the process for both the member and plan, including any assistance you provide.</t>
  </si>
  <si>
    <t>Do eligibility requirements differ based on the drug and manufacturer?</t>
  </si>
  <si>
    <t>What information, if any, is necessary to provide a savings estimate for each program, including medical?</t>
  </si>
  <si>
    <t>Please provide a description of your system's infrastructure, including security measures.</t>
  </si>
  <si>
    <t>Do you anticipate any IS platform changes during the initial term of this contract? If so, please describe.</t>
  </si>
  <si>
    <t xml:space="preserve">Are you planning any major technological changes (electronic or administrative) that you anticipate will provide significant value? </t>
  </si>
  <si>
    <t xml:space="preserve">Describe your Disaster Recovery plan for data backup. Has the disaster recovery plan been tested? If so, when was your disaster recovery plan last tested? What is the normal frequency of your testing? </t>
  </si>
  <si>
    <t>Please describe the internet/technology resources available to Client members.</t>
  </si>
  <si>
    <t xml:space="preserve">Is your website VIPPS certified and licensed in every state? </t>
  </si>
  <si>
    <t>Do you have an on-line personalized drug management tool that will compare member cost savings opportunities using the plan design for each drug in a patient’s history?</t>
  </si>
  <si>
    <t>Can you provide access to your internet services for prospective members during the annual open enrollment period and for new members or dependents during a plan year?</t>
  </si>
  <si>
    <t xml:space="preserve">Describe security systems and protocols in place to protect confidential patient records. </t>
  </si>
  <si>
    <t xml:space="preserve">What changes do you expect to make to your website in the next 12-36 months? </t>
  </si>
  <si>
    <t>Can members log onto your website using a secure username and password?</t>
  </si>
  <si>
    <t xml:space="preserve">Please describe all of your clinical synchronization capabilities, including your ability to combine medical and pharmacy claims cost accumulators in real time. </t>
  </si>
  <si>
    <t xml:space="preserve">Are your systems cloud based and, if so, where is the data warehouse located?  Describe your approach to HIPAA/HITECH compliance. </t>
  </si>
  <si>
    <t>Has your organization ever experienced a data breach that involved PHI?  If yes, what remedial action was taken?</t>
  </si>
  <si>
    <t xml:space="preserve">Describe additional support provided through mobile APPs or other mobile alternatives. </t>
  </si>
  <si>
    <t>Technical Proposal Form 1.15 - References</t>
  </si>
  <si>
    <t xml:space="preserve">References </t>
  </si>
  <si>
    <t>Provide three (3) current and one (1) former clients of similar size for whom you provide administration for the benefit plans you are quoting. Provide requested references of similar sized contracts serviced during the past eighteen (18) months.</t>
  </si>
  <si>
    <t>Current Client References</t>
  </si>
  <si>
    <t>Client Name</t>
  </si>
  <si>
    <t>a</t>
  </si>
  <si>
    <t>City / State</t>
  </si>
  <si>
    <t>b</t>
  </si>
  <si>
    <t>Contact Name(s)</t>
  </si>
  <si>
    <t>c</t>
  </si>
  <si>
    <t>Title</t>
  </si>
  <si>
    <t>d</t>
  </si>
  <si>
    <t>Number of Years Since Implementation</t>
  </si>
  <si>
    <t>e</t>
  </si>
  <si>
    <t>Number of Covered Lives</t>
  </si>
  <si>
    <t>f</t>
  </si>
  <si>
    <t>Contact Email Address</t>
  </si>
  <si>
    <t>g</t>
  </si>
  <si>
    <t>Contact Phone Number</t>
  </si>
  <si>
    <t>h</t>
  </si>
  <si>
    <t>List Services Provided (applicable to RFP)</t>
  </si>
  <si>
    <t>Former Client References</t>
  </si>
  <si>
    <t>Number of Years Since Termination</t>
  </si>
  <si>
    <t>i</t>
  </si>
  <si>
    <t>Reason for Termination</t>
  </si>
  <si>
    <t>All deviations to the current plans arrangements, programs, specifications, etc. must be noted on this proposal form.</t>
  </si>
  <si>
    <t>Form / Section</t>
  </si>
  <si>
    <t>Item #</t>
  </si>
  <si>
    <t>Description</t>
  </si>
  <si>
    <t>Please note any capabilities or offerings specific to your organization that are beneficial to your book of business.</t>
  </si>
  <si>
    <t>CATEGORY</t>
  </si>
  <si>
    <t>KEY DIFFERENTIATORS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</si>
</sst>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409]mmmm\ d\,\ yyyy;@"/>
  </numFmts>
  <fonts count="43" x14ac:knownFonts="1">
    <font>
      <sz val="11"/>
      <color theme="1"/>
      <name val="Roboto"/>
      <family val="2"/>
    </font>
    <font>
      <sz val="11"/>
      <color theme="1"/>
      <name val="Aptos Narrow"/>
      <family val="2"/>
      <scheme val="minor"/>
    </font>
    <font>
      <sz val="11"/>
      <color theme="1"/>
      <name val="Roboto"/>
      <family val="2"/>
    </font>
    <font>
      <sz val="11"/>
      <color theme="1"/>
      <name val="Roboto"/>
    </font>
    <font>
      <b/>
      <sz val="11"/>
      <color theme="1"/>
      <name val="Roboto"/>
    </font>
    <font>
      <b/>
      <sz val="14"/>
      <color rgb="FFFC672F"/>
      <name val="Roboto"/>
    </font>
    <font>
      <b/>
      <sz val="12"/>
      <color theme="0"/>
      <name val="Roboto"/>
    </font>
    <font>
      <u/>
      <sz val="11"/>
      <color theme="1"/>
      <name val="Roboto"/>
    </font>
    <font>
      <sz val="11"/>
      <name val="Roboto"/>
    </font>
    <font>
      <sz val="11"/>
      <color theme="1"/>
      <name val="Aptos Narrow"/>
      <family val="2"/>
      <scheme val="minor"/>
    </font>
    <font>
      <sz val="11"/>
      <color theme="1"/>
      <name val="Arial"/>
      <family val="2"/>
    </font>
    <font>
      <sz val="10"/>
      <name val="MS Sans Serif"/>
      <family val="2"/>
    </font>
    <font>
      <sz val="10"/>
      <name val="Arial"/>
      <family val="2"/>
    </font>
    <font>
      <b/>
      <sz val="11"/>
      <color theme="0"/>
      <name val="Roboto"/>
    </font>
    <font>
      <sz val="9"/>
      <name val="Roboto"/>
    </font>
    <font>
      <b/>
      <sz val="12"/>
      <color rgb="FF0B56A1"/>
      <name val="Roboto"/>
    </font>
    <font>
      <sz val="12"/>
      <color theme="1"/>
      <name val="Roboto"/>
    </font>
    <font>
      <b/>
      <sz val="12"/>
      <color rgb="FFFC672F"/>
      <name val="Roboto"/>
    </font>
    <font>
      <sz val="10"/>
      <color rgb="FF000000"/>
      <name val="Times New Roman"/>
      <family val="1"/>
    </font>
    <font>
      <b/>
      <sz val="10"/>
      <name val="Roboto"/>
    </font>
    <font>
      <b/>
      <u/>
      <sz val="10"/>
      <color theme="0"/>
      <name val="Roboto"/>
    </font>
    <font>
      <b/>
      <u/>
      <sz val="9"/>
      <color theme="0"/>
      <name val="Roboto"/>
    </font>
    <font>
      <b/>
      <sz val="10"/>
      <color theme="0"/>
      <name val="Roboto"/>
    </font>
    <font>
      <sz val="10"/>
      <name val="Roboto"/>
    </font>
    <font>
      <sz val="10"/>
      <color theme="1"/>
      <name val="Roboto"/>
    </font>
    <font>
      <i/>
      <sz val="10"/>
      <color theme="1"/>
      <name val="Roboto"/>
    </font>
    <font>
      <sz val="12"/>
      <color theme="1"/>
      <name val="Aptos Narrow"/>
      <family val="2"/>
      <scheme val="minor"/>
    </font>
    <font>
      <sz val="11"/>
      <color rgb="FFFF0000"/>
      <name val="Roboto"/>
    </font>
    <font>
      <sz val="8"/>
      <name val="Roboto"/>
      <family val="2"/>
    </font>
    <font>
      <sz val="10"/>
      <color rgb="FF0B56A1"/>
      <name val="Roboto"/>
    </font>
    <font>
      <b/>
      <sz val="10"/>
      <color theme="1"/>
      <name val="Roboto"/>
    </font>
    <font>
      <sz val="8"/>
      <name val="Arial"/>
      <family val="2"/>
    </font>
    <font>
      <sz val="10"/>
      <color theme="1"/>
      <name val="Aptos Narrow"/>
      <family val="2"/>
      <scheme val="minor"/>
    </font>
    <font>
      <b/>
      <u/>
      <sz val="11"/>
      <color rgb="FFFF0000"/>
      <name val="Roboto"/>
    </font>
    <font>
      <b/>
      <u/>
      <sz val="10"/>
      <color theme="1"/>
      <name val="Roboto"/>
    </font>
    <font>
      <sz val="10"/>
      <color rgb="FFFF0000"/>
      <name val="Roboto"/>
    </font>
    <font>
      <sz val="12"/>
      <color rgb="FFFF0000"/>
      <name val="Roboto"/>
    </font>
    <font>
      <i/>
      <sz val="11"/>
      <color rgb="FFFF0000"/>
      <name val="Roboto"/>
    </font>
    <font>
      <i/>
      <sz val="10"/>
      <color rgb="FFFF0000"/>
      <name val="Roboto"/>
    </font>
    <font>
      <sz val="10"/>
      <color theme="0"/>
      <name val="Roboto"/>
    </font>
    <font>
      <sz val="10"/>
      <color rgb="FF0070C0"/>
      <name val="Roboto"/>
    </font>
    <font>
      <b/>
      <i/>
      <u/>
      <sz val="10"/>
      <color theme="1"/>
      <name val="Roboto"/>
    </font>
    <font>
      <b/>
      <i/>
      <sz val="10"/>
      <color theme="1"/>
      <name val="Roboto"/>
    </font>
  </fonts>
  <fills count="13">
    <fill>
      <patternFill patternType="none"/>
    </fill>
    <fill>
      <patternFill patternType="gray125"/>
    </fill>
    <fill>
      <patternFill patternType="solid">
        <fgColor theme="2"/>
        <bgColor indexed="64"/>
      </patternFill>
    </fill>
    <fill>
      <patternFill patternType="solid">
        <fgColor rgb="FF0B56A1"/>
        <bgColor indexed="64"/>
      </patternFill>
    </fill>
    <fill>
      <patternFill patternType="solid">
        <fgColor theme="0"/>
        <bgColor indexed="64"/>
      </patternFill>
    </fill>
    <fill>
      <patternFill patternType="solid">
        <fgColor rgb="FFFFF2CC"/>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rgb="FFCCFFCC"/>
        <bgColor indexed="64"/>
      </patternFill>
    </fill>
    <fill>
      <patternFill patternType="solid">
        <fgColor rgb="FF002060"/>
        <bgColor indexed="64"/>
      </patternFill>
    </fill>
    <fill>
      <patternFill patternType="solid">
        <fgColor theme="1"/>
        <bgColor indexed="64"/>
      </patternFill>
    </fill>
    <fill>
      <patternFill patternType="solid">
        <fgColor theme="2" tint="-9.9978637043366805E-2"/>
        <bgColor indexed="64"/>
      </patternFill>
    </fill>
  </fills>
  <borders count="41">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bottom style="medium">
        <color rgb="FFFC822F"/>
      </bottom>
      <diagonal/>
    </border>
    <border>
      <left/>
      <right style="thin">
        <color theme="0" tint="-0.499984740745262"/>
      </right>
      <top/>
      <bottom style="medium">
        <color rgb="FFFC822F"/>
      </bottom>
      <diagonal/>
    </border>
    <border>
      <left style="thin">
        <color theme="0" tint="-0.499984740745262"/>
      </left>
      <right style="thin">
        <color theme="0" tint="-0.499984740745262"/>
      </right>
      <top/>
      <bottom style="thin">
        <color theme="0" tint="-0.499984740745262"/>
      </bottom>
      <diagonal/>
    </border>
    <border>
      <left/>
      <right style="dotted">
        <color auto="1"/>
      </right>
      <top/>
      <bottom style="dotted">
        <color auto="1"/>
      </bottom>
      <diagonal/>
    </border>
    <border>
      <left style="thin">
        <color theme="0" tint="-0.499984740745262"/>
      </left>
      <right style="thin">
        <color theme="0" tint="-0.499984740745262"/>
      </right>
      <top style="thin">
        <color theme="0" tint="-0.499984740745262"/>
      </top>
      <bottom style="thick">
        <color rgb="FFFC672F"/>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right/>
      <top style="thin">
        <color theme="0" tint="-0.499984740745262"/>
      </top>
      <bottom style="medium">
        <color theme="0" tint="-0.499984740745262"/>
      </bottom>
      <diagonal/>
    </border>
    <border>
      <left/>
      <right/>
      <top/>
      <bottom style="thick">
        <color rgb="FFFC672F"/>
      </bottom>
      <diagonal/>
    </border>
    <border>
      <left style="thin">
        <color theme="0" tint="-0.499984740745262"/>
      </left>
      <right style="thin">
        <color theme="0" tint="-0.499984740745262"/>
      </right>
      <top/>
      <bottom/>
      <diagonal/>
    </border>
    <border>
      <left style="thin">
        <color theme="0" tint="-0.499984740745262"/>
      </left>
      <right style="dotted">
        <color auto="1"/>
      </right>
      <top style="thin">
        <color theme="0" tint="-0.499984740745262"/>
      </top>
      <bottom style="dotted">
        <color auto="1"/>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style="thin">
        <color theme="0" tint="-0.499984740745262"/>
      </right>
      <top/>
      <bottom style="thin">
        <color indexed="64"/>
      </bottom>
      <diagonal/>
    </border>
    <border>
      <left style="thin">
        <color theme="0" tint="-0.499984740745262"/>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theme="0" tint="-0.499984740745262"/>
      </right>
      <top style="thin">
        <color indexed="64"/>
      </top>
      <bottom/>
      <diagonal/>
    </border>
    <border>
      <left style="thin">
        <color theme="0" tint="-0.499984740745262"/>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theme="7" tint="0.39997558519241921"/>
      </left>
      <right/>
      <top/>
      <bottom/>
      <diagonal/>
    </border>
    <border>
      <left/>
      <right style="medium">
        <color theme="7" tint="0.39997558519241921"/>
      </right>
      <top/>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indexed="64"/>
      </right>
      <top/>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top style="dashed">
        <color indexed="64"/>
      </top>
      <bottom/>
      <diagonal/>
    </border>
    <border>
      <left/>
      <right style="thin">
        <color indexed="64"/>
      </right>
      <top style="dashed">
        <color indexed="64"/>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theme="0" tint="-0.499984740745262"/>
      </left>
      <right/>
      <top/>
      <bottom/>
      <diagonal/>
    </border>
  </borders>
  <cellStyleXfs count="36">
    <xf numFmtId="0" fontId="0" fillId="0" borderId="0"/>
    <xf numFmtId="0" fontId="9" fillId="0" borderId="0"/>
    <xf numFmtId="164" fontId="11"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9" fillId="0" borderId="0"/>
    <xf numFmtId="0" fontId="9" fillId="0" borderId="0"/>
    <xf numFmtId="0" fontId="9" fillId="0" borderId="0"/>
    <xf numFmtId="0" fontId="9" fillId="0" borderId="0"/>
    <xf numFmtId="0" fontId="10" fillId="0" borderId="0"/>
    <xf numFmtId="0" fontId="9" fillId="0" borderId="0"/>
    <xf numFmtId="0" fontId="9" fillId="0" borderId="0"/>
    <xf numFmtId="0" fontId="12" fillId="0" borderId="0"/>
    <xf numFmtId="0" fontId="12" fillId="0" borderId="0"/>
    <xf numFmtId="0" fontId="18" fillId="0" borderId="0"/>
    <xf numFmtId="0" fontId="9" fillId="0" borderId="0"/>
    <xf numFmtId="0" fontId="9" fillId="0" borderId="0"/>
    <xf numFmtId="0" fontId="9" fillId="0" borderId="0"/>
    <xf numFmtId="0" fontId="12" fillId="0" borderId="0"/>
    <xf numFmtId="0" fontId="9" fillId="0" borderId="0"/>
    <xf numFmtId="0" fontId="9" fillId="0" borderId="0"/>
    <xf numFmtId="0" fontId="9" fillId="0" borderId="0"/>
    <xf numFmtId="0" fontId="26" fillId="0" borderId="0"/>
    <xf numFmtId="44" fontId="2" fillId="0" borderId="0" applyFont="0" applyFill="0" applyBorder="0" applyAlignment="0" applyProtection="0"/>
    <xf numFmtId="0" fontId="12" fillId="0" borderId="0"/>
    <xf numFmtId="0" fontId="32" fillId="0" borderId="0"/>
    <xf numFmtId="0" fontId="12" fillId="0" borderId="0"/>
    <xf numFmtId="0" fontId="2" fillId="4" borderId="0"/>
    <xf numFmtId="9" fontId="9" fillId="0" borderId="0" applyFont="0" applyFill="0" applyBorder="0" applyAlignment="0" applyProtection="0"/>
    <xf numFmtId="0" fontId="9" fillId="0" borderId="0"/>
    <xf numFmtId="0" fontId="9" fillId="0" borderId="0"/>
    <xf numFmtId="0" fontId="31" fillId="0" borderId="0"/>
    <xf numFmtId="0" fontId="1" fillId="0" borderId="0"/>
    <xf numFmtId="0" fontId="1" fillId="0" borderId="0"/>
    <xf numFmtId="0" fontId="1" fillId="0" borderId="0"/>
  </cellStyleXfs>
  <cellXfs count="178">
    <xf numFmtId="0" fontId="0" fillId="0" borderId="0" xfId="0"/>
    <xf numFmtId="0" fontId="3" fillId="4" borderId="0" xfId="0" applyFont="1" applyFill="1"/>
    <xf numFmtId="0" fontId="3" fillId="4" borderId="0" xfId="0" applyFont="1" applyFill="1" applyProtection="1">
      <protection locked="0"/>
    </xf>
    <xf numFmtId="0" fontId="6" fillId="3" borderId="3" xfId="0" applyFont="1" applyFill="1" applyBorder="1" applyAlignment="1">
      <alignment horizontal="left" vertical="center"/>
    </xf>
    <xf numFmtId="0" fontId="6" fillId="3" borderId="4" xfId="0" applyFont="1" applyFill="1" applyBorder="1" applyAlignment="1">
      <alignment horizontal="left" vertical="center"/>
    </xf>
    <xf numFmtId="0" fontId="5" fillId="4" borderId="0" xfId="0" applyFont="1" applyFill="1" applyAlignment="1">
      <alignment vertical="center"/>
    </xf>
    <xf numFmtId="0" fontId="4" fillId="4" borderId="0" xfId="0" applyFont="1" applyFill="1" applyAlignment="1">
      <alignment horizontal="right" vertical="center"/>
    </xf>
    <xf numFmtId="0" fontId="6" fillId="3" borderId="7" xfId="0" applyFont="1" applyFill="1" applyBorder="1" applyAlignment="1">
      <alignment horizontal="center" vertical="center"/>
    </xf>
    <xf numFmtId="0" fontId="0" fillId="4" borderId="0" xfId="0" applyFill="1"/>
    <xf numFmtId="0" fontId="3" fillId="4" borderId="1" xfId="0" applyFont="1" applyFill="1" applyBorder="1" applyAlignment="1">
      <alignment horizontal="left" vertical="center" wrapText="1"/>
    </xf>
    <xf numFmtId="0" fontId="15" fillId="4" borderId="0" xfId="0" applyFont="1" applyFill="1" applyProtection="1">
      <protection hidden="1"/>
    </xf>
    <xf numFmtId="0" fontId="16" fillId="4" borderId="0" xfId="0" applyFont="1" applyFill="1" applyProtection="1">
      <protection hidden="1"/>
    </xf>
    <xf numFmtId="0" fontId="16" fillId="4" borderId="0" xfId="0" applyFont="1" applyFill="1"/>
    <xf numFmtId="0" fontId="17" fillId="4" borderId="0" xfId="0" applyFont="1" applyFill="1" applyAlignment="1" applyProtection="1">
      <alignment vertical="center"/>
      <protection hidden="1"/>
    </xf>
    <xf numFmtId="0" fontId="16" fillId="4" borderId="0" xfId="0" applyFont="1" applyFill="1" applyProtection="1">
      <protection locked="0"/>
    </xf>
    <xf numFmtId="0" fontId="17" fillId="4" borderId="0" xfId="0" applyFont="1" applyFill="1"/>
    <xf numFmtId="0" fontId="8" fillId="4" borderId="0" xfId="0" applyFont="1" applyFill="1" applyProtection="1">
      <protection locked="0"/>
    </xf>
    <xf numFmtId="0" fontId="3" fillId="6" borderId="8" xfId="0" applyFont="1" applyFill="1" applyBorder="1" applyAlignment="1" applyProtection="1">
      <alignment horizontal="center"/>
      <protection locked="0"/>
    </xf>
    <xf numFmtId="0" fontId="20" fillId="3" borderId="1" xfId="13" applyFont="1" applyFill="1" applyBorder="1" applyAlignment="1">
      <alignment horizontal="left"/>
    </xf>
    <xf numFmtId="0" fontId="21" fillId="3" borderId="1" xfId="13" applyFont="1" applyFill="1" applyBorder="1" applyAlignment="1">
      <alignment horizontal="center"/>
    </xf>
    <xf numFmtId="0" fontId="19" fillId="4" borderId="1" xfId="13" applyFont="1" applyFill="1" applyBorder="1" applyAlignment="1">
      <alignment horizontal="center" vertical="center"/>
    </xf>
    <xf numFmtId="0" fontId="19" fillId="4" borderId="1" xfId="13" applyFont="1" applyFill="1" applyBorder="1" applyAlignment="1">
      <alignment horizontal="left" vertical="center"/>
    </xf>
    <xf numFmtId="0" fontId="19" fillId="4" borderId="1" xfId="13" applyFont="1" applyFill="1" applyBorder="1" applyAlignment="1">
      <alignment horizontal="left" vertical="center" wrapText="1"/>
    </xf>
    <xf numFmtId="0" fontId="19" fillId="4" borderId="0" xfId="13" applyFont="1" applyFill="1" applyAlignment="1">
      <alignment horizontal="center" vertical="center"/>
    </xf>
    <xf numFmtId="0" fontId="19" fillId="4" borderId="0" xfId="13" applyFont="1" applyFill="1" applyAlignment="1">
      <alignment horizontal="left" vertical="center" wrapText="1"/>
    </xf>
    <xf numFmtId="0" fontId="14" fillId="4" borderId="0" xfId="13" applyFont="1" applyFill="1" applyAlignment="1">
      <alignment horizontal="center"/>
    </xf>
    <xf numFmtId="0" fontId="20" fillId="3" borderId="1" xfId="13" applyFont="1" applyFill="1" applyBorder="1" applyAlignment="1">
      <alignment horizontal="left" vertical="center"/>
    </xf>
    <xf numFmtId="0" fontId="21" fillId="3" borderId="1" xfId="13" applyFont="1" applyFill="1" applyBorder="1" applyAlignment="1">
      <alignment horizontal="center" vertical="center"/>
    </xf>
    <xf numFmtId="0" fontId="14" fillId="3" borderId="1" xfId="13" applyFont="1" applyFill="1" applyBorder="1"/>
    <xf numFmtId="0" fontId="19" fillId="8" borderId="1" xfId="13" applyFont="1" applyFill="1" applyBorder="1" applyAlignment="1">
      <alignment horizontal="center" vertical="center"/>
    </xf>
    <xf numFmtId="0" fontId="19" fillId="8" borderId="1" xfId="13" applyFont="1" applyFill="1" applyBorder="1" applyAlignment="1">
      <alignment horizontal="left" vertical="center"/>
    </xf>
    <xf numFmtId="0" fontId="14" fillId="5" borderId="1" xfId="13" applyFont="1" applyFill="1" applyBorder="1" applyAlignment="1" applyProtection="1">
      <alignment horizontal="center"/>
      <protection locked="0"/>
    </xf>
    <xf numFmtId="0" fontId="4" fillId="4" borderId="0" xfId="0" applyFont="1" applyFill="1" applyProtection="1">
      <protection locked="0"/>
    </xf>
    <xf numFmtId="0" fontId="3" fillId="5" borderId="1" xfId="0" applyFont="1" applyFill="1" applyBorder="1" applyAlignment="1" applyProtection="1">
      <alignment horizontal="center" vertical="center"/>
      <protection locked="0"/>
    </xf>
    <xf numFmtId="0" fontId="3" fillId="5" borderId="1" xfId="0" applyFont="1" applyFill="1" applyBorder="1" applyAlignment="1" applyProtection="1">
      <alignment vertical="center"/>
      <protection locked="0"/>
    </xf>
    <xf numFmtId="0" fontId="24" fillId="2" borderId="1" xfId="0" applyFont="1" applyFill="1" applyBorder="1" applyAlignment="1">
      <alignment horizontal="left"/>
    </xf>
    <xf numFmtId="0" fontId="24" fillId="2" borderId="1" xfId="0" applyFont="1" applyFill="1" applyBorder="1" applyAlignment="1">
      <alignment horizontal="center"/>
    </xf>
    <xf numFmtId="0" fontId="24" fillId="2" borderId="1" xfId="0" applyFont="1" applyFill="1" applyBorder="1" applyAlignment="1">
      <alignment horizontal="right"/>
    </xf>
    <xf numFmtId="0" fontId="29" fillId="0" borderId="1" xfId="0" applyFont="1" applyBorder="1"/>
    <xf numFmtId="44" fontId="24" fillId="2" borderId="1" xfId="24" applyFont="1" applyFill="1" applyBorder="1" applyAlignment="1">
      <alignment wrapText="1"/>
    </xf>
    <xf numFmtId="0" fontId="29" fillId="0" borderId="1" xfId="0" applyFont="1" applyBorder="1" applyAlignment="1">
      <alignment horizontal="right"/>
    </xf>
    <xf numFmtId="44" fontId="24" fillId="2" borderId="1" xfId="24" applyFont="1" applyFill="1" applyBorder="1"/>
    <xf numFmtId="0" fontId="24" fillId="7" borderId="1" xfId="16" applyFont="1" applyFill="1" applyBorder="1" applyAlignment="1">
      <alignment vertical="center" wrapText="1"/>
    </xf>
    <xf numFmtId="0" fontId="24" fillId="0" borderId="1" xfId="20" applyFont="1" applyBorder="1" applyAlignment="1">
      <alignment horizontal="center" vertical="center"/>
    </xf>
    <xf numFmtId="0" fontId="3" fillId="5" borderId="12" xfId="0" applyFont="1" applyFill="1" applyBorder="1" applyAlignment="1" applyProtection="1">
      <alignment horizontal="left" vertical="center"/>
      <protection locked="0"/>
    </xf>
    <xf numFmtId="0" fontId="3" fillId="5" borderId="6" xfId="0" applyFont="1" applyFill="1" applyBorder="1" applyAlignment="1" applyProtection="1">
      <alignment horizontal="left" vertical="center"/>
      <protection locked="0"/>
    </xf>
    <xf numFmtId="0" fontId="24" fillId="4" borderId="0" xfId="0" applyFont="1" applyFill="1"/>
    <xf numFmtId="0" fontId="24" fillId="4" borderId="1" xfId="16" applyFont="1" applyFill="1" applyBorder="1" applyAlignment="1">
      <alignment vertical="center" wrapText="1"/>
    </xf>
    <xf numFmtId="0" fontId="3" fillId="4" borderId="0" xfId="25" applyFont="1" applyFill="1"/>
    <xf numFmtId="0" fontId="3" fillId="4" borderId="0" xfId="26" applyFont="1" applyFill="1"/>
    <xf numFmtId="0" fontId="6" fillId="3" borderId="10" xfId="0" applyFont="1" applyFill="1" applyBorder="1" applyAlignment="1">
      <alignment horizontal="left" vertical="center"/>
    </xf>
    <xf numFmtId="0" fontId="24" fillId="4" borderId="0" xfId="0" applyFont="1" applyFill="1" applyAlignment="1">
      <alignment horizontal="center"/>
    </xf>
    <xf numFmtId="0" fontId="22" fillId="3" borderId="7" xfId="0" applyFont="1" applyFill="1" applyBorder="1" applyAlignment="1">
      <alignment horizontal="center" vertical="center"/>
    </xf>
    <xf numFmtId="0" fontId="22" fillId="3" borderId="7" xfId="0" applyFont="1" applyFill="1" applyBorder="1" applyAlignment="1">
      <alignment horizontal="center" vertical="center" wrapText="1"/>
    </xf>
    <xf numFmtId="0" fontId="24" fillId="5" borderId="1" xfId="0" applyFont="1" applyFill="1" applyBorder="1" applyAlignment="1" applyProtection="1">
      <alignment horizontal="left" vertical="top" wrapText="1"/>
      <protection locked="0"/>
    </xf>
    <xf numFmtId="0" fontId="4" fillId="4" borderId="0" xfId="0" applyFont="1" applyFill="1"/>
    <xf numFmtId="0" fontId="24" fillId="4" borderId="0" xfId="0" applyFont="1" applyFill="1" applyAlignment="1">
      <alignment vertical="center"/>
    </xf>
    <xf numFmtId="0" fontId="24" fillId="4" borderId="1" xfId="16" applyFont="1" applyFill="1" applyBorder="1" applyAlignment="1">
      <alignment horizontal="left" vertical="center" wrapText="1" indent="1"/>
    </xf>
    <xf numFmtId="0" fontId="24" fillId="12" borderId="1" xfId="20" applyFont="1" applyFill="1" applyBorder="1" applyAlignment="1">
      <alignment horizontal="center" vertical="center"/>
    </xf>
    <xf numFmtId="0" fontId="24" fillId="12" borderId="1" xfId="16" applyFont="1" applyFill="1" applyBorder="1" applyAlignment="1">
      <alignment vertical="center" wrapText="1"/>
    </xf>
    <xf numFmtId="0" fontId="24" fillId="12" borderId="1" xfId="0" applyFont="1" applyFill="1" applyBorder="1" applyAlignment="1" applyProtection="1">
      <alignment horizontal="left" vertical="top" wrapText="1"/>
      <protection locked="0"/>
    </xf>
    <xf numFmtId="0" fontId="24" fillId="7" borderId="1" xfId="20" applyFont="1" applyFill="1" applyBorder="1" applyAlignment="1">
      <alignment horizontal="center" vertical="center"/>
    </xf>
    <xf numFmtId="0" fontId="24" fillId="7" borderId="1" xfId="0" applyFont="1" applyFill="1" applyBorder="1" applyAlignment="1" applyProtection="1">
      <alignment horizontal="left" vertical="top" wrapText="1"/>
      <protection locked="0"/>
    </xf>
    <xf numFmtId="0" fontId="24" fillId="0" borderId="0" xfId="0" applyFont="1"/>
    <xf numFmtId="0" fontId="35" fillId="5" borderId="1" xfId="0" applyFont="1" applyFill="1" applyBorder="1" applyAlignment="1" applyProtection="1">
      <alignment horizontal="left" vertical="top" wrapText="1"/>
      <protection locked="0"/>
    </xf>
    <xf numFmtId="0" fontId="36" fillId="4" borderId="0" xfId="0" applyFont="1" applyFill="1"/>
    <xf numFmtId="0" fontId="35" fillId="7" borderId="1" xfId="0" applyFont="1" applyFill="1" applyBorder="1" applyAlignment="1" applyProtection="1">
      <alignment horizontal="left" vertical="top" wrapText="1"/>
      <protection locked="0"/>
    </xf>
    <xf numFmtId="0" fontId="24" fillId="2" borderId="2" xfId="0" applyFont="1" applyFill="1" applyBorder="1" applyAlignment="1">
      <alignment vertical="center"/>
    </xf>
    <xf numFmtId="0" fontId="24" fillId="2" borderId="1" xfId="0" applyFont="1" applyFill="1" applyBorder="1" applyAlignment="1">
      <alignment vertical="center"/>
    </xf>
    <xf numFmtId="0" fontId="37" fillId="4" borderId="0" xfId="0" applyFont="1" applyFill="1"/>
    <xf numFmtId="0" fontId="38" fillId="4" borderId="0" xfId="0" applyFont="1" applyFill="1"/>
    <xf numFmtId="0" fontId="24" fillId="4" borderId="0" xfId="0" applyFont="1" applyFill="1" applyAlignment="1">
      <alignment horizontal="right"/>
    </xf>
    <xf numFmtId="0" fontId="24" fillId="2" borderId="1" xfId="0" applyFont="1" applyFill="1" applyBorder="1"/>
    <xf numFmtId="0" fontId="24" fillId="5" borderId="1" xfId="0" applyFont="1" applyFill="1" applyBorder="1"/>
    <xf numFmtId="0" fontId="34" fillId="4" borderId="0" xfId="0" applyFont="1" applyFill="1"/>
    <xf numFmtId="0" fontId="24" fillId="4" borderId="0" xfId="0" quotePrefix="1" applyFont="1" applyFill="1"/>
    <xf numFmtId="0" fontId="39" fillId="3" borderId="1" xfId="0" applyFont="1" applyFill="1" applyBorder="1" applyAlignment="1">
      <alignment horizontal="right"/>
    </xf>
    <xf numFmtId="0" fontId="24" fillId="0" borderId="0" xfId="0" applyFont="1" applyAlignment="1">
      <alignment horizontal="right"/>
    </xf>
    <xf numFmtId="0" fontId="39" fillId="3" borderId="1" xfId="0" applyFont="1" applyFill="1" applyBorder="1" applyAlignment="1">
      <alignment horizontal="center"/>
    </xf>
    <xf numFmtId="14" fontId="24" fillId="2" borderId="1" xfId="0" applyNumberFormat="1" applyFont="1" applyFill="1" applyBorder="1" applyAlignment="1">
      <alignment horizontal="center" vertical="center"/>
    </xf>
    <xf numFmtId="0" fontId="40" fillId="2" borderId="1" xfId="0" applyFont="1" applyFill="1" applyBorder="1"/>
    <xf numFmtId="0" fontId="34" fillId="4" borderId="0" xfId="0" applyFont="1" applyFill="1" applyAlignment="1">
      <alignment horizontal="left"/>
    </xf>
    <xf numFmtId="0" fontId="39" fillId="3" borderId="1" xfId="0" applyFont="1" applyFill="1" applyBorder="1" applyAlignment="1">
      <alignment horizontal="left"/>
    </xf>
    <xf numFmtId="0" fontId="25" fillId="4" borderId="0" xfId="0" applyFont="1" applyFill="1" applyAlignment="1">
      <alignment horizontal="right"/>
    </xf>
    <xf numFmtId="0" fontId="24" fillId="2" borderId="1" xfId="0" applyFont="1" applyFill="1" applyBorder="1" applyAlignment="1" applyProtection="1">
      <alignment horizontal="center" vertical="center"/>
      <protection locked="0"/>
    </xf>
    <xf numFmtId="0" fontId="40" fillId="2" borderId="1" xfId="0" applyFont="1" applyFill="1" applyBorder="1" applyAlignment="1" applyProtection="1">
      <alignment horizontal="center"/>
      <protection locked="0"/>
    </xf>
    <xf numFmtId="0" fontId="39" fillId="3" borderId="11" xfId="0" applyFont="1" applyFill="1" applyBorder="1" applyAlignment="1">
      <alignment horizontal="center"/>
    </xf>
    <xf numFmtId="49" fontId="24" fillId="2" borderId="1" xfId="0" applyNumberFormat="1" applyFont="1" applyFill="1" applyBorder="1" applyAlignment="1">
      <alignment horizontal="center"/>
    </xf>
    <xf numFmtId="0" fontId="40" fillId="2" borderId="1" xfId="0" applyFont="1" applyFill="1" applyBorder="1" applyAlignment="1" applyProtection="1">
      <alignment wrapText="1"/>
      <protection locked="0"/>
    </xf>
    <xf numFmtId="0" fontId="25" fillId="4" borderId="0" xfId="0" applyFont="1" applyFill="1"/>
    <xf numFmtId="0" fontId="24" fillId="9" borderId="1" xfId="0" applyFont="1" applyFill="1" applyBorder="1"/>
    <xf numFmtId="0" fontId="39" fillId="10" borderId="0" xfId="0" applyFont="1" applyFill="1"/>
    <xf numFmtId="0" fontId="20" fillId="10" borderId="0" xfId="0" applyFont="1" applyFill="1" applyAlignment="1">
      <alignment horizontal="right"/>
    </xf>
    <xf numFmtId="0" fontId="25" fillId="4" borderId="0" xfId="0" applyFont="1" applyFill="1" applyAlignment="1">
      <alignment horizontal="center"/>
    </xf>
    <xf numFmtId="0" fontId="22" fillId="3" borderId="1" xfId="0" applyFont="1" applyFill="1" applyBorder="1"/>
    <xf numFmtId="0" fontId="25" fillId="4" borderId="0" xfId="0" applyFont="1" applyFill="1" applyAlignment="1">
      <alignment horizontal="left"/>
    </xf>
    <xf numFmtId="0" fontId="30" fillId="4" borderId="0" xfId="0" applyFont="1" applyFill="1" applyAlignment="1">
      <alignment horizontal="center"/>
    </xf>
    <xf numFmtId="0" fontId="19" fillId="4" borderId="1" xfId="0" applyFont="1" applyFill="1" applyBorder="1" applyAlignment="1">
      <alignment horizontal="left"/>
    </xf>
    <xf numFmtId="0" fontId="24" fillId="4" borderId="1" xfId="0" applyFont="1" applyFill="1" applyBorder="1" applyAlignment="1">
      <alignment horizontal="center"/>
    </xf>
    <xf numFmtId="0" fontId="25" fillId="4" borderId="1" xfId="0" applyFont="1" applyFill="1" applyBorder="1"/>
    <xf numFmtId="0" fontId="30" fillId="4" borderId="9" xfId="0" applyFont="1" applyFill="1" applyBorder="1" applyAlignment="1">
      <alignment horizontal="center"/>
    </xf>
    <xf numFmtId="0" fontId="42" fillId="4" borderId="1" xfId="0" applyFont="1" applyFill="1" applyBorder="1" applyAlignment="1">
      <alignment horizontal="center"/>
    </xf>
    <xf numFmtId="49" fontId="24" fillId="2" borderId="1" xfId="0" applyNumberFormat="1" applyFont="1" applyFill="1" applyBorder="1" applyAlignment="1">
      <alignment horizontal="right"/>
    </xf>
    <xf numFmtId="0" fontId="29" fillId="2" borderId="1" xfId="0" applyFont="1" applyFill="1" applyBorder="1"/>
    <xf numFmtId="0" fontId="3" fillId="4" borderId="14" xfId="0" applyFont="1" applyFill="1" applyBorder="1"/>
    <xf numFmtId="0" fontId="33" fillId="4" borderId="15" xfId="0" applyFont="1" applyFill="1" applyBorder="1" applyAlignment="1">
      <alignment horizontal="left" vertical="top"/>
    </xf>
    <xf numFmtId="0" fontId="3" fillId="4" borderId="18" xfId="0" applyFont="1" applyFill="1" applyBorder="1" applyAlignment="1">
      <alignment horizontal="left" vertical="top"/>
    </xf>
    <xf numFmtId="0" fontId="3" fillId="4" borderId="13" xfId="0" applyFont="1" applyFill="1" applyBorder="1" applyAlignment="1">
      <alignment horizontal="left" vertical="top"/>
    </xf>
    <xf numFmtId="0" fontId="3" fillId="4" borderId="21" xfId="1" applyFont="1" applyFill="1" applyBorder="1" applyAlignment="1" applyProtection="1">
      <alignment horizontal="left" vertical="top" wrapText="1"/>
      <protection hidden="1"/>
    </xf>
    <xf numFmtId="0" fontId="13" fillId="3" borderId="24" xfId="0" applyFont="1" applyFill="1" applyBorder="1" applyAlignment="1">
      <alignment horizontal="left" vertical="center"/>
    </xf>
    <xf numFmtId="0" fontId="3" fillId="4" borderId="21" xfId="1" applyFont="1" applyFill="1" applyBorder="1" applyAlignment="1">
      <alignment vertical="center" wrapText="1"/>
    </xf>
    <xf numFmtId="0" fontId="3" fillId="4" borderId="18" xfId="1" applyFont="1" applyFill="1" applyBorder="1" applyAlignment="1">
      <alignment vertical="center" wrapText="1"/>
    </xf>
    <xf numFmtId="0" fontId="13" fillId="3" borderId="28" xfId="1" quotePrefix="1" applyFont="1" applyFill="1" applyBorder="1" applyAlignment="1">
      <alignment horizontal="left" vertical="center" wrapText="1"/>
    </xf>
    <xf numFmtId="0" fontId="13" fillId="3" borderId="29" xfId="1" quotePrefix="1" applyFont="1" applyFill="1" applyBorder="1" applyAlignment="1">
      <alignment horizontal="left" vertical="center" wrapText="1"/>
    </xf>
    <xf numFmtId="0" fontId="3" fillId="4" borderId="30" xfId="1" applyFont="1" applyFill="1" applyBorder="1" applyAlignment="1">
      <alignment vertical="center" wrapText="1"/>
    </xf>
    <xf numFmtId="0" fontId="4" fillId="2" borderId="28" xfId="1" applyFont="1" applyFill="1" applyBorder="1" applyAlignment="1">
      <alignment vertical="center" wrapText="1"/>
    </xf>
    <xf numFmtId="0" fontId="3" fillId="2" borderId="31" xfId="1" applyFont="1" applyFill="1" applyBorder="1" applyAlignment="1">
      <alignment vertical="center" wrapText="1"/>
    </xf>
    <xf numFmtId="0" fontId="4" fillId="2" borderId="32" xfId="1" applyFont="1" applyFill="1" applyBorder="1" applyAlignment="1">
      <alignment vertical="center" wrapText="1"/>
    </xf>
    <xf numFmtId="0" fontId="3" fillId="2" borderId="33" xfId="1" applyFont="1" applyFill="1" applyBorder="1" applyAlignment="1">
      <alignment vertical="center" wrapText="1"/>
    </xf>
    <xf numFmtId="0" fontId="3" fillId="4" borderId="13" xfId="1" applyFont="1" applyFill="1" applyBorder="1" applyAlignment="1">
      <alignment vertical="center" wrapText="1"/>
    </xf>
    <xf numFmtId="0" fontId="4" fillId="2" borderId="34" xfId="1" applyFont="1" applyFill="1" applyBorder="1" applyAlignment="1">
      <alignment vertical="center" wrapText="1"/>
    </xf>
    <xf numFmtId="0" fontId="3" fillId="2" borderId="35" xfId="1" applyFont="1" applyFill="1" applyBorder="1" applyAlignment="1">
      <alignment vertical="center" wrapText="1"/>
    </xf>
    <xf numFmtId="0" fontId="3" fillId="0" borderId="21" xfId="1" applyFont="1" applyBorder="1" applyAlignment="1">
      <alignment horizontal="left" vertical="center" wrapText="1"/>
    </xf>
    <xf numFmtId="0" fontId="3" fillId="4" borderId="18" xfId="1" applyFont="1" applyFill="1" applyBorder="1" applyAlignment="1">
      <alignment horizontal="left" vertical="center" wrapText="1"/>
    </xf>
    <xf numFmtId="164" fontId="13" fillId="3" borderId="28" xfId="1" quotePrefix="1" applyNumberFormat="1" applyFont="1" applyFill="1" applyBorder="1" applyAlignment="1">
      <alignment horizontal="left" vertical="center" wrapText="1"/>
    </xf>
    <xf numFmtId="164" fontId="13" fillId="3" borderId="29" xfId="1" quotePrefix="1" applyNumberFormat="1" applyFont="1" applyFill="1" applyBorder="1" applyAlignment="1">
      <alignment horizontal="left" vertical="center" wrapText="1"/>
    </xf>
    <xf numFmtId="0" fontId="3" fillId="4" borderId="30" xfId="1" applyFont="1" applyFill="1" applyBorder="1" applyAlignment="1">
      <alignment horizontal="left" vertical="center" wrapText="1"/>
    </xf>
    <xf numFmtId="164" fontId="3" fillId="0" borderId="32" xfId="1" quotePrefix="1" applyNumberFormat="1" applyFont="1" applyBorder="1" applyAlignment="1">
      <alignment horizontal="left" vertical="center" wrapText="1"/>
    </xf>
    <xf numFmtId="0" fontId="3" fillId="4" borderId="13" xfId="1" applyFont="1" applyFill="1" applyBorder="1" applyAlignment="1">
      <alignment horizontal="left" vertical="center" wrapText="1"/>
    </xf>
    <xf numFmtId="164" fontId="3" fillId="0" borderId="34" xfId="1" quotePrefix="1" applyNumberFormat="1" applyFont="1" applyBorder="1" applyAlignment="1">
      <alignment horizontal="left" vertical="center" wrapText="1"/>
    </xf>
    <xf numFmtId="164" fontId="3" fillId="2" borderId="35" xfId="1" quotePrefix="1" applyNumberFormat="1" applyFont="1" applyFill="1" applyBorder="1" applyAlignment="1">
      <alignment horizontal="left" vertical="center" wrapText="1"/>
    </xf>
    <xf numFmtId="0" fontId="3" fillId="0" borderId="18" xfId="1" applyFont="1" applyBorder="1" applyAlignment="1">
      <alignment horizontal="left" vertical="center" wrapText="1"/>
    </xf>
    <xf numFmtId="164" fontId="3" fillId="0" borderId="28" xfId="1" quotePrefix="1" applyNumberFormat="1" applyFont="1" applyBorder="1" applyAlignment="1">
      <alignment vertical="center" wrapText="1"/>
    </xf>
    <xf numFmtId="164" fontId="3" fillId="2" borderId="29" xfId="1" quotePrefix="1" applyNumberFormat="1" applyFont="1" applyFill="1" applyBorder="1" applyAlignment="1">
      <alignment vertical="center" wrapText="1"/>
    </xf>
    <xf numFmtId="0" fontId="3" fillId="4" borderId="30" xfId="0" applyFont="1" applyFill="1" applyBorder="1"/>
    <xf numFmtId="164" fontId="3" fillId="0" borderId="32" xfId="1" quotePrefix="1" applyNumberFormat="1" applyFont="1" applyBorder="1" applyAlignment="1">
      <alignment vertical="center" wrapText="1"/>
    </xf>
    <xf numFmtId="164" fontId="3" fillId="2" borderId="31" xfId="1" quotePrefix="1" applyNumberFormat="1" applyFont="1" applyFill="1" applyBorder="1" applyAlignment="1">
      <alignment vertical="center" wrapText="1"/>
    </xf>
    <xf numFmtId="0" fontId="3" fillId="4" borderId="13" xfId="0" applyFont="1" applyFill="1" applyBorder="1"/>
    <xf numFmtId="0" fontId="3" fillId="4" borderId="21" xfId="0" applyFont="1" applyFill="1" applyBorder="1" applyAlignment="1">
      <alignment horizontal="left" vertical="top"/>
    </xf>
    <xf numFmtId="164" fontId="3" fillId="11" borderId="32" xfId="1" quotePrefix="1" applyNumberFormat="1" applyFont="1" applyFill="1" applyBorder="1" applyAlignment="1">
      <alignment vertical="center" wrapText="1"/>
    </xf>
    <xf numFmtId="164" fontId="3" fillId="11" borderId="31" xfId="1" quotePrefix="1" applyNumberFormat="1" applyFont="1" applyFill="1" applyBorder="1" applyAlignment="1">
      <alignment vertical="center" wrapText="1"/>
    </xf>
    <xf numFmtId="164" fontId="3" fillId="11" borderId="34" xfId="1" quotePrefix="1" applyNumberFormat="1" applyFont="1" applyFill="1" applyBorder="1" applyAlignment="1">
      <alignment vertical="center" wrapText="1"/>
    </xf>
    <xf numFmtId="164" fontId="3" fillId="11" borderId="35" xfId="1" quotePrefix="1" applyNumberFormat="1" applyFont="1" applyFill="1" applyBorder="1" applyAlignment="1">
      <alignment vertical="center" wrapText="1"/>
    </xf>
    <xf numFmtId="0" fontId="24" fillId="0" borderId="1" xfId="33" applyFont="1" applyBorder="1" applyAlignment="1">
      <alignment horizontal="center" vertical="center"/>
    </xf>
    <xf numFmtId="0" fontId="23" fillId="0" borderId="1" xfId="13" applyFont="1" applyBorder="1" applyAlignment="1">
      <alignment vertical="center" wrapText="1"/>
    </xf>
    <xf numFmtId="0" fontId="24" fillId="4" borderId="1" xfId="34" applyFont="1" applyFill="1" applyBorder="1" applyAlignment="1">
      <alignment vertical="center" wrapText="1"/>
    </xf>
    <xf numFmtId="0" fontId="24" fillId="0" borderId="1" xfId="33" applyFont="1" applyBorder="1" applyAlignment="1">
      <alignment vertical="center" wrapText="1"/>
    </xf>
    <xf numFmtId="0" fontId="24" fillId="7" borderId="1" xfId="33" applyFont="1" applyFill="1" applyBorder="1" applyAlignment="1">
      <alignment vertical="center" wrapText="1"/>
    </xf>
    <xf numFmtId="0" fontId="24" fillId="7" borderId="1" xfId="33" applyFont="1" applyFill="1" applyBorder="1" applyAlignment="1">
      <alignment horizontal="center" vertical="center" wrapText="1"/>
    </xf>
    <xf numFmtId="0" fontId="24" fillId="0" borderId="5" xfId="33" applyFont="1" applyBorder="1" applyAlignment="1">
      <alignment vertical="center" wrapText="1"/>
    </xf>
    <xf numFmtId="164" fontId="3" fillId="2" borderId="31" xfId="34" quotePrefix="1" applyNumberFormat="1" applyFont="1" applyFill="1" applyBorder="1" applyAlignment="1">
      <alignment horizontal="left" vertical="center" wrapText="1"/>
    </xf>
    <xf numFmtId="0" fontId="13" fillId="3" borderId="0" xfId="0" applyFont="1" applyFill="1" applyAlignment="1">
      <alignment horizontal="center" vertical="center"/>
    </xf>
    <xf numFmtId="0" fontId="13" fillId="3" borderId="25" xfId="0" applyFont="1" applyFill="1" applyBorder="1" applyAlignment="1">
      <alignment horizontal="center" vertical="center"/>
    </xf>
    <xf numFmtId="0" fontId="3" fillId="2" borderId="26" xfId="1" applyFont="1" applyFill="1" applyBorder="1" applyAlignment="1">
      <alignment horizontal="center" vertical="center" wrapText="1"/>
    </xf>
    <xf numFmtId="0" fontId="3" fillId="2" borderId="27" xfId="1" applyFont="1" applyFill="1" applyBorder="1" applyAlignment="1">
      <alignment horizontal="center" vertical="center" wrapText="1"/>
    </xf>
    <xf numFmtId="164" fontId="3" fillId="2" borderId="26" xfId="1" applyNumberFormat="1" applyFont="1" applyFill="1" applyBorder="1" applyAlignment="1">
      <alignment horizontal="center" vertical="center" wrapText="1"/>
    </xf>
    <xf numFmtId="164" fontId="3" fillId="2" borderId="27" xfId="1" applyNumberFormat="1" applyFont="1" applyFill="1" applyBorder="1" applyAlignment="1">
      <alignment horizontal="center" vertical="center" wrapText="1"/>
    </xf>
    <xf numFmtId="0" fontId="15" fillId="4" borderId="0" xfId="0" applyFont="1" applyFill="1" applyAlignment="1" applyProtection="1">
      <alignment horizontal="left" wrapText="1"/>
      <protection hidden="1"/>
    </xf>
    <xf numFmtId="0" fontId="27" fillId="4" borderId="16" xfId="0" applyFont="1" applyFill="1" applyBorder="1" applyAlignment="1">
      <alignment horizontal="center" vertical="top" wrapText="1"/>
    </xf>
    <xf numFmtId="0" fontId="27" fillId="4" borderId="17" xfId="0" applyFont="1" applyFill="1" applyBorder="1" applyAlignment="1">
      <alignment horizontal="center" vertical="top" wrapText="1"/>
    </xf>
    <xf numFmtId="0" fontId="8" fillId="4" borderId="19" xfId="0" applyFont="1" applyFill="1" applyBorder="1" applyAlignment="1">
      <alignment horizontal="center" vertical="top" wrapText="1"/>
    </xf>
    <xf numFmtId="0" fontId="8" fillId="4" borderId="20" xfId="0" applyFont="1" applyFill="1" applyBorder="1" applyAlignment="1">
      <alignment horizontal="center" vertical="top" wrapText="1"/>
    </xf>
    <xf numFmtId="0" fontId="3" fillId="4" borderId="16" xfId="0" applyFont="1" applyFill="1" applyBorder="1" applyAlignment="1">
      <alignment horizontal="center" vertical="top" wrapText="1"/>
    </xf>
    <xf numFmtId="0" fontId="3" fillId="4" borderId="17" xfId="0" applyFont="1" applyFill="1" applyBorder="1" applyAlignment="1">
      <alignment horizontal="center" vertical="top" wrapText="1"/>
    </xf>
    <xf numFmtId="0" fontId="3" fillId="0" borderId="22" xfId="0" applyFont="1" applyBorder="1" applyAlignment="1" applyProtection="1">
      <alignment horizontal="center" vertical="top" wrapText="1"/>
      <protection hidden="1"/>
    </xf>
    <xf numFmtId="0" fontId="3" fillId="0" borderId="23" xfId="0" applyFont="1" applyBorder="1" applyAlignment="1" applyProtection="1">
      <alignment horizontal="center" vertical="top" wrapText="1"/>
      <protection hidden="1"/>
    </xf>
    <xf numFmtId="0" fontId="3" fillId="5" borderId="40" xfId="0" applyFont="1" applyFill="1" applyBorder="1" applyAlignment="1" applyProtection="1">
      <alignment horizontal="center" vertical="top"/>
      <protection locked="0"/>
    </xf>
    <xf numFmtId="0" fontId="3" fillId="5" borderId="0" xfId="0" applyFont="1" applyFill="1" applyAlignment="1" applyProtection="1">
      <alignment horizontal="center" vertical="top"/>
      <protection locked="0"/>
    </xf>
    <xf numFmtId="0" fontId="3" fillId="5" borderId="36" xfId="0" applyFont="1" applyFill="1" applyBorder="1" applyAlignment="1" applyProtection="1">
      <alignment horizontal="center" vertical="top"/>
      <protection locked="0"/>
    </xf>
    <xf numFmtId="0" fontId="3" fillId="5" borderId="37" xfId="0" applyFont="1" applyFill="1" applyBorder="1" applyAlignment="1" applyProtection="1">
      <alignment horizontal="center" vertical="top"/>
      <protection locked="0"/>
    </xf>
    <xf numFmtId="14" fontId="3" fillId="5" borderId="38" xfId="0" applyNumberFormat="1" applyFont="1" applyFill="1" applyBorder="1" applyAlignment="1" applyProtection="1">
      <alignment horizontal="center" vertical="top"/>
      <protection locked="0"/>
    </xf>
    <xf numFmtId="14" fontId="3" fillId="5" borderId="39" xfId="0" applyNumberFormat="1" applyFont="1" applyFill="1" applyBorder="1" applyAlignment="1" applyProtection="1">
      <alignment horizontal="center" vertical="top"/>
      <protection locked="0"/>
    </xf>
    <xf numFmtId="9" fontId="3" fillId="2" borderId="26" xfId="1" applyNumberFormat="1" applyFont="1" applyFill="1" applyBorder="1" applyAlignment="1">
      <alignment horizontal="center" vertical="center" wrapText="1"/>
    </xf>
    <xf numFmtId="9" fontId="3" fillId="2" borderId="27" xfId="1" applyNumberFormat="1" applyFont="1" applyFill="1" applyBorder="1" applyAlignment="1">
      <alignment horizontal="center" vertical="center" wrapText="1"/>
    </xf>
    <xf numFmtId="0" fontId="3" fillId="0" borderId="22" xfId="1" applyFont="1" applyBorder="1" applyAlignment="1">
      <alignment horizontal="center" vertical="top" wrapText="1"/>
    </xf>
    <xf numFmtId="0" fontId="3" fillId="0" borderId="23" xfId="1" applyFont="1" applyBorder="1" applyAlignment="1">
      <alignment horizontal="center" vertical="top" wrapText="1"/>
    </xf>
    <xf numFmtId="0" fontId="6" fillId="3" borderId="7" xfId="0" applyFont="1" applyFill="1" applyBorder="1" applyAlignment="1">
      <alignment horizontal="center" vertical="center"/>
    </xf>
    <xf numFmtId="0" fontId="19" fillId="4" borderId="5" xfId="13" applyFont="1" applyFill="1" applyBorder="1" applyAlignment="1">
      <alignment horizontal="left" vertical="center" wrapText="1"/>
    </xf>
  </cellXfs>
  <cellStyles count="36">
    <cellStyle name="Currency" xfId="24" builtinId="4"/>
    <cellStyle name="Currency 2" xfId="4" xr:uid="{541D94EA-995F-46CB-B01B-F71EA27542B3}"/>
    <cellStyle name="Normal" xfId="0" builtinId="0"/>
    <cellStyle name="Normal 10" xfId="27" xr:uid="{BB519FC5-034C-4975-9706-50293541B1A7}"/>
    <cellStyle name="Normal 11 2" xfId="10" xr:uid="{61714E26-7EE7-45C2-A4E7-CB77FBF606F8}"/>
    <cellStyle name="Normal 13 2 2" xfId="30" xr:uid="{9F0320B3-2FA9-4849-9B23-43E5DCF63C30}"/>
    <cellStyle name="Normal 2" xfId="3" xr:uid="{9B6016F9-9EEE-4962-8F91-4AFB2C097AD3}"/>
    <cellStyle name="Normal 2 2 2" xfId="23" xr:uid="{55991C86-BC5B-43BC-8672-1C346AB88BF3}"/>
    <cellStyle name="Normal 2 2 2 2" xfId="14" xr:uid="{CF7FC152-F7C9-4366-826D-26C19B5757CB}"/>
    <cellStyle name="Normal 2 3" xfId="19" xr:uid="{AB301256-6891-469D-8AC1-D9E0C08E4D44}"/>
    <cellStyle name="Normal 3 2 2" xfId="6" xr:uid="{88595AF6-9B7B-48D7-84F9-6D05A71538EF}"/>
    <cellStyle name="Normal 3 2 2 3" xfId="12" xr:uid="{958B0BC0-E896-4242-8183-2D7A21B34A6F}"/>
    <cellStyle name="Normal 3 3" xfId="22" xr:uid="{3540D14F-8081-4411-A3F7-1B164E1C5CC6}"/>
    <cellStyle name="Normal 38" xfId="13" xr:uid="{8B066E4F-2ADF-4E47-87E6-9B54D22B6629}"/>
    <cellStyle name="Normal 4" xfId="32" xr:uid="{4D49789D-F22F-4558-BDAD-8BCBE306ACA3}"/>
    <cellStyle name="Normal 4 2 2" xfId="9" xr:uid="{7FD1E147-5FF9-4E9B-A1CB-4EDA874426C4}"/>
    <cellStyle name="Normal 4 2 2 2" xfId="35" xr:uid="{8407C88F-48E5-42E2-85EA-7C7874173337}"/>
    <cellStyle name="Normal 4 3" xfId="1" xr:uid="{0C063809-4B38-4622-86D5-710A17DA2D2B}"/>
    <cellStyle name="Normal 4 3 2" xfId="11" xr:uid="{C935CBCC-B659-421F-8F71-EB14A4B58423}"/>
    <cellStyle name="Normal 4 3 2 2" xfId="16" xr:uid="{BE7E95F1-54CC-4399-9A52-1C4FBD1F432B}"/>
    <cellStyle name="Normal 4 3 2 2 2" xfId="17" xr:uid="{24FA88AE-0E6F-4300-9A47-65BDF27673BA}"/>
    <cellStyle name="Normal 4 3 2 2 3" xfId="34" xr:uid="{A499F6B6-717D-4381-93EF-E7F1DB88BC0B}"/>
    <cellStyle name="Normal 4 4 2" xfId="21" xr:uid="{BBF2492D-5048-437E-BEA2-992A00BA022A}"/>
    <cellStyle name="Normal 4 6" xfId="8" xr:uid="{D029A7A3-D76B-4999-96D6-77B2D50DB0EF}"/>
    <cellStyle name="Normal 4 7" xfId="20" xr:uid="{91918D0E-04C4-4931-888E-416842EEA359}"/>
    <cellStyle name="Normal 4 7 2" xfId="33" xr:uid="{ED9B3C91-9BCC-4918-A70A-101F22218868}"/>
    <cellStyle name="Normal 6" xfId="31" xr:uid="{8F36461B-942F-4F53-A679-EEA82D5C3301}"/>
    <cellStyle name="Normal 6 2" xfId="15" xr:uid="{3E1E5E12-2789-489B-959A-F12F9CC247CF}"/>
    <cellStyle name="Normal 7" xfId="7" xr:uid="{61412D8B-7A29-443C-9617-969F8EA8ADB2}"/>
    <cellStyle name="Normal 7 2" xfId="2" xr:uid="{54CFEE76-E3F0-4270-BC7D-AB925DE097CE}"/>
    <cellStyle name="Normal 7 2 2" xfId="18" xr:uid="{9AB65AB4-5A81-494C-8768-8D79C8916EC3}"/>
    <cellStyle name="Normal 9" xfId="26" xr:uid="{D9F72C60-1ACA-4E17-92E4-F547D49440A9}"/>
    <cellStyle name="Normal_Standard Dental RFP 11-08-2010" xfId="25" xr:uid="{818A5DE4-5714-42C7-A8AF-04CB49645F75}"/>
    <cellStyle name="Percent 2" xfId="5" xr:uid="{2697E70B-5ED9-4BB7-8266-2F6763080D70}"/>
    <cellStyle name="Percent 3" xfId="29" xr:uid="{38DE661D-A3DB-4549-B5A4-210994CBDABF}"/>
    <cellStyle name="Style 1" xfId="28" xr:uid="{697C3AA2-DC28-47A5-8DF3-D47692D4B67C}"/>
  </cellStyles>
  <dxfs count="0"/>
  <tableStyles count="0" defaultTableStyle="TableStyleMedium2" defaultPivotStyle="PivotStyleLight16"/>
  <colors>
    <mruColors>
      <color rgb="FF0B56A1"/>
      <color rgb="FFFC672F"/>
      <color rgb="FFFFF2CC"/>
      <color rgb="FFFF9900"/>
      <color rgb="FFFFCC99"/>
      <color rgb="FFD9E3F3"/>
      <color rgb="FFFF9999"/>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19.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1D9B3-7510-43A4-9B02-9096676B3148}">
  <sheetPr codeName="Sheet1">
    <tabColor rgb="FFFFF2CC"/>
  </sheetPr>
  <dimension ref="A1:U221"/>
  <sheetViews>
    <sheetView topLeftCell="A80" workbookViewId="0">
      <selection activeCell="F9" sqref="F9"/>
    </sheetView>
  </sheetViews>
  <sheetFormatPr defaultColWidth="8.75" defaultRowHeight="12.75" x14ac:dyDescent="0.2"/>
  <cols>
    <col min="1" max="1" width="1.5" style="46" customWidth="1"/>
    <col min="2" max="2" width="21.25" style="77" customWidth="1"/>
    <col min="3" max="3" width="28.125" style="63" bestFit="1" customWidth="1"/>
    <col min="4" max="4" width="19.25" style="63" customWidth="1"/>
    <col min="5" max="5" width="37.875" style="63" bestFit="1" customWidth="1"/>
    <col min="6" max="6" width="61.5" style="63" bestFit="1" customWidth="1"/>
    <col min="7" max="7" width="18.625" style="63" bestFit="1" customWidth="1"/>
    <col min="8" max="9" width="18.5" style="63" bestFit="1" customWidth="1"/>
    <col min="10" max="10" width="14.625" style="46" bestFit="1" customWidth="1"/>
    <col min="11" max="11" width="8.75" style="46"/>
    <col min="12" max="12" width="20.5" style="46" bestFit="1" customWidth="1"/>
    <col min="13" max="16" width="8.75" style="46"/>
    <col min="17" max="17" width="20.5" style="46" bestFit="1" customWidth="1"/>
    <col min="18" max="19" width="8.75" style="46"/>
    <col min="20" max="20" width="14" style="46" bestFit="1" customWidth="1"/>
    <col min="21" max="21" width="8.75" style="46"/>
    <col min="22" max="16384" width="8.75" style="63"/>
  </cols>
  <sheetData>
    <row r="1" spans="2:20" s="46" customFormat="1" x14ac:dyDescent="0.2">
      <c r="B1" s="71" t="s">
        <v>0</v>
      </c>
      <c r="C1" s="72" t="s">
        <v>1</v>
      </c>
      <c r="D1" s="73" t="s">
        <v>2</v>
      </c>
      <c r="K1" s="74" t="s">
        <v>3</v>
      </c>
    </row>
    <row r="2" spans="2:20" s="46" customFormat="1" x14ac:dyDescent="0.2">
      <c r="B2" s="71"/>
      <c r="K2" s="75" t="s">
        <v>4</v>
      </c>
    </row>
    <row r="3" spans="2:20" x14ac:dyDescent="0.2">
      <c r="B3" s="76" t="s">
        <v>5</v>
      </c>
      <c r="C3" s="67" t="s">
        <v>6</v>
      </c>
      <c r="D3" s="76" t="s">
        <v>7</v>
      </c>
      <c r="E3" s="68" t="s">
        <v>8</v>
      </c>
      <c r="F3" s="76" t="s">
        <v>9</v>
      </c>
      <c r="G3" s="68" t="s">
        <v>10</v>
      </c>
      <c r="H3" s="46"/>
      <c r="I3" s="46"/>
      <c r="K3" s="75"/>
    </row>
    <row r="4" spans="2:20" s="46" customFormat="1" x14ac:dyDescent="0.2">
      <c r="B4" s="71"/>
      <c r="K4" s="75"/>
    </row>
    <row r="5" spans="2:20" x14ac:dyDescent="0.2">
      <c r="B5" s="76" t="s">
        <v>11</v>
      </c>
      <c r="C5" s="67" t="s">
        <v>12</v>
      </c>
      <c r="D5" s="67" t="s">
        <v>13</v>
      </c>
      <c r="E5" s="67" t="s">
        <v>14</v>
      </c>
      <c r="F5" s="67" t="s">
        <v>15</v>
      </c>
      <c r="G5" s="68" t="s">
        <v>16</v>
      </c>
      <c r="H5" s="46"/>
      <c r="I5" s="46"/>
      <c r="S5" s="51" t="s">
        <v>17</v>
      </c>
      <c r="T5" s="46" t="s">
        <v>18</v>
      </c>
    </row>
    <row r="6" spans="2:20" s="46" customFormat="1" x14ac:dyDescent="0.2">
      <c r="B6" s="71"/>
      <c r="K6" s="75"/>
    </row>
    <row r="7" spans="2:20" x14ac:dyDescent="0.2">
      <c r="C7" s="78" t="s">
        <v>19</v>
      </c>
      <c r="D7" s="78" t="s">
        <v>20</v>
      </c>
      <c r="E7" s="78" t="s">
        <v>21</v>
      </c>
      <c r="F7" s="78" t="s">
        <v>22</v>
      </c>
      <c r="G7" s="46"/>
      <c r="H7" s="46"/>
      <c r="I7" s="46"/>
      <c r="S7" s="51" t="s">
        <v>23</v>
      </c>
      <c r="T7" s="46" t="s">
        <v>24</v>
      </c>
    </row>
    <row r="8" spans="2:20" x14ac:dyDescent="0.2">
      <c r="B8" s="76" t="s">
        <v>25</v>
      </c>
      <c r="C8" s="79">
        <v>46753</v>
      </c>
      <c r="D8" s="79">
        <v>46023</v>
      </c>
      <c r="E8" s="79">
        <v>45658</v>
      </c>
      <c r="F8" s="79">
        <v>46023</v>
      </c>
      <c r="G8" s="46"/>
      <c r="H8" s="46"/>
      <c r="I8" s="46"/>
      <c r="S8" s="51" t="s">
        <v>26</v>
      </c>
      <c r="T8" s="46" t="s">
        <v>27</v>
      </c>
    </row>
    <row r="9" spans="2:20" s="46" customFormat="1" x14ac:dyDescent="0.2">
      <c r="B9" s="71"/>
      <c r="K9" s="75"/>
    </row>
    <row r="10" spans="2:20" x14ac:dyDescent="0.2">
      <c r="B10" s="71"/>
      <c r="C10" s="46"/>
      <c r="D10" s="78" t="s">
        <v>28</v>
      </c>
      <c r="E10" s="46"/>
      <c r="F10" s="46"/>
      <c r="G10" s="46"/>
      <c r="H10" s="46"/>
      <c r="I10" s="46"/>
    </row>
    <row r="11" spans="2:20" s="46" customFormat="1" x14ac:dyDescent="0.2">
      <c r="B11" s="76" t="s">
        <v>29</v>
      </c>
      <c r="C11" s="68" t="s">
        <v>30</v>
      </c>
      <c r="D11" s="80" t="str">
        <f>B11&amp;C11</f>
        <v>RFP#&lt;######&gt;</v>
      </c>
      <c r="K11" s="75"/>
    </row>
    <row r="12" spans="2:20" x14ac:dyDescent="0.2">
      <c r="B12" s="71"/>
      <c r="C12" s="46"/>
      <c r="D12" s="46"/>
      <c r="E12" s="46"/>
      <c r="F12" s="46"/>
      <c r="G12" s="46"/>
      <c r="H12" s="46"/>
      <c r="I12" s="46"/>
    </row>
    <row r="13" spans="2:20" x14ac:dyDescent="0.2">
      <c r="B13" s="76" t="s">
        <v>31</v>
      </c>
      <c r="C13" s="68" t="s">
        <v>32</v>
      </c>
      <c r="D13" s="68" t="s">
        <v>33</v>
      </c>
      <c r="E13" s="46"/>
      <c r="F13" s="46"/>
      <c r="G13" s="46"/>
      <c r="H13" s="46"/>
      <c r="I13" s="46"/>
      <c r="K13" s="81" t="s">
        <v>34</v>
      </c>
    </row>
    <row r="14" spans="2:20" x14ac:dyDescent="0.2">
      <c r="B14" s="71"/>
      <c r="C14" s="46"/>
      <c r="D14" s="46"/>
      <c r="E14" s="46"/>
      <c r="F14" s="78" t="s">
        <v>35</v>
      </c>
      <c r="G14" s="46"/>
      <c r="H14" s="46"/>
      <c r="I14" s="46"/>
      <c r="K14" s="46" t="s">
        <v>36</v>
      </c>
    </row>
    <row r="15" spans="2:20" x14ac:dyDescent="0.2">
      <c r="B15" s="82" t="s">
        <v>37</v>
      </c>
      <c r="C15" s="82"/>
      <c r="D15" s="46"/>
      <c r="E15" s="71"/>
      <c r="F15" s="78" t="s">
        <v>38</v>
      </c>
      <c r="G15" s="46"/>
      <c r="H15" s="46"/>
      <c r="I15" s="46"/>
      <c r="K15" s="46" t="s">
        <v>39</v>
      </c>
    </row>
    <row r="16" spans="2:20" ht="21.75" customHeight="1" x14ac:dyDescent="0.2">
      <c r="B16" s="83" t="s">
        <v>40</v>
      </c>
      <c r="C16" s="68"/>
      <c r="D16" s="46"/>
      <c r="F16" s="84">
        <v>3</v>
      </c>
      <c r="G16" s="84" t="s">
        <v>41</v>
      </c>
      <c r="H16" s="46"/>
      <c r="I16" s="46"/>
      <c r="K16" s="46" t="s">
        <v>42</v>
      </c>
    </row>
    <row r="17" spans="2:11" ht="21.75" customHeight="1" x14ac:dyDescent="0.2">
      <c r="B17" s="83" t="s">
        <v>43</v>
      </c>
      <c r="C17" s="68"/>
      <c r="D17" s="46"/>
      <c r="E17" s="71"/>
      <c r="F17" s="84">
        <v>3</v>
      </c>
      <c r="G17" s="84" t="s">
        <v>41</v>
      </c>
      <c r="H17" s="46"/>
      <c r="I17" s="46"/>
      <c r="K17" s="46" t="s">
        <v>44</v>
      </c>
    </row>
    <row r="18" spans="2:11" ht="21.75" customHeight="1" x14ac:dyDescent="0.2">
      <c r="B18" s="83" t="s">
        <v>45</v>
      </c>
      <c r="C18" s="68"/>
      <c r="D18" s="56"/>
      <c r="F18" s="84">
        <v>3</v>
      </c>
      <c r="G18" s="84" t="s">
        <v>41</v>
      </c>
      <c r="H18" s="46"/>
      <c r="I18" s="46"/>
    </row>
    <row r="19" spans="2:11" ht="21.75" customHeight="1" x14ac:dyDescent="0.2">
      <c r="B19" s="83" t="s">
        <v>46</v>
      </c>
      <c r="C19" s="68"/>
      <c r="D19" s="46"/>
      <c r="E19" s="46"/>
      <c r="F19" s="84">
        <v>3</v>
      </c>
      <c r="G19" s="84" t="s">
        <v>41</v>
      </c>
      <c r="H19" s="46"/>
      <c r="I19" s="46"/>
    </row>
    <row r="20" spans="2:11" ht="21.75" customHeight="1" x14ac:dyDescent="0.2">
      <c r="B20" s="83" t="s">
        <v>47</v>
      </c>
      <c r="C20" s="68" t="s">
        <v>48</v>
      </c>
      <c r="D20" s="46"/>
      <c r="E20" s="56"/>
      <c r="F20" s="84">
        <v>3</v>
      </c>
      <c r="G20" s="84" t="s">
        <v>41</v>
      </c>
      <c r="H20" s="46"/>
      <c r="I20" s="46"/>
    </row>
    <row r="21" spans="2:11" ht="21.75" customHeight="1" x14ac:dyDescent="0.2">
      <c r="B21" s="83" t="s">
        <v>49</v>
      </c>
      <c r="C21" s="68"/>
      <c r="D21" s="56"/>
      <c r="E21" s="56"/>
      <c r="F21" s="84"/>
      <c r="G21" s="84"/>
      <c r="H21" s="46"/>
      <c r="I21" s="46"/>
    </row>
    <row r="22" spans="2:11" x14ac:dyDescent="0.2">
      <c r="B22" s="71"/>
      <c r="C22" s="56"/>
      <c r="D22" s="56"/>
      <c r="E22" s="56"/>
      <c r="F22" s="46"/>
      <c r="G22" s="46"/>
      <c r="H22" s="46"/>
      <c r="I22" s="46"/>
    </row>
    <row r="23" spans="2:11" x14ac:dyDescent="0.2">
      <c r="B23" s="78" t="s">
        <v>28</v>
      </c>
      <c r="C23" s="80" t="s">
        <v>50</v>
      </c>
      <c r="D23" s="56"/>
      <c r="E23" s="76" t="s">
        <v>28</v>
      </c>
      <c r="F23" s="85" t="str">
        <f>G16&amp;" ("&amp;F16&amp;")"&amp;" Years"</f>
        <v>Three (3) Years</v>
      </c>
      <c r="G23" s="46"/>
      <c r="H23" s="46"/>
      <c r="I23" s="46"/>
    </row>
    <row r="24" spans="2:11" x14ac:dyDescent="0.2">
      <c r="B24" s="71"/>
      <c r="C24" s="56"/>
      <c r="D24" s="56"/>
      <c r="E24" s="46"/>
      <c r="F24" s="46"/>
      <c r="G24" s="46"/>
      <c r="H24" s="46"/>
      <c r="I24" s="46"/>
    </row>
    <row r="25" spans="2:11" x14ac:dyDescent="0.2">
      <c r="B25" s="71"/>
      <c r="C25" s="56"/>
      <c r="D25" s="56"/>
      <c r="E25" s="46"/>
      <c r="F25" s="46"/>
      <c r="G25" s="46"/>
      <c r="H25" s="46"/>
      <c r="I25" s="46"/>
    </row>
    <row r="26" spans="2:11" x14ac:dyDescent="0.2">
      <c r="B26" s="71"/>
      <c r="C26" s="56"/>
      <c r="D26" s="56"/>
      <c r="E26" s="46"/>
      <c r="F26" s="46"/>
      <c r="G26" s="46"/>
      <c r="H26" s="46"/>
      <c r="I26" s="46"/>
    </row>
    <row r="27" spans="2:11" x14ac:dyDescent="0.2">
      <c r="B27" s="71"/>
      <c r="C27" s="56"/>
      <c r="D27" s="56"/>
      <c r="E27" s="46"/>
      <c r="F27" s="46"/>
      <c r="G27" s="46"/>
      <c r="H27" s="46"/>
      <c r="I27" s="46"/>
    </row>
    <row r="28" spans="2:11" x14ac:dyDescent="0.2">
      <c r="B28" s="71"/>
      <c r="C28" s="56"/>
      <c r="D28" s="56"/>
      <c r="E28" s="46"/>
      <c r="F28" s="46"/>
      <c r="G28" s="46"/>
      <c r="H28" s="46"/>
      <c r="I28" s="46"/>
    </row>
    <row r="29" spans="2:11" x14ac:dyDescent="0.2">
      <c r="B29" s="71"/>
      <c r="C29" s="56"/>
      <c r="D29" s="56"/>
      <c r="E29" s="46"/>
      <c r="F29" s="46"/>
      <c r="G29" s="46"/>
      <c r="H29" s="46"/>
      <c r="I29" s="46"/>
    </row>
    <row r="30" spans="2:11" s="46" customFormat="1" x14ac:dyDescent="0.2">
      <c r="B30" s="71"/>
      <c r="K30" s="46" t="s">
        <v>51</v>
      </c>
    </row>
    <row r="31" spans="2:11" s="46" customFormat="1" x14ac:dyDescent="0.2">
      <c r="B31" s="71"/>
    </row>
    <row r="32" spans="2:11" s="46" customFormat="1" x14ac:dyDescent="0.2">
      <c r="B32" s="71"/>
      <c r="K32" s="46" t="s">
        <v>52</v>
      </c>
    </row>
    <row r="33" spans="2:11" s="46" customFormat="1" x14ac:dyDescent="0.2">
      <c r="B33" s="71"/>
    </row>
    <row r="34" spans="2:11" s="46" customFormat="1" x14ac:dyDescent="0.2">
      <c r="B34" s="71"/>
    </row>
    <row r="35" spans="2:11" x14ac:dyDescent="0.2">
      <c r="B35" s="78" t="s">
        <v>53</v>
      </c>
      <c r="C35" s="78" t="s">
        <v>24</v>
      </c>
      <c r="D35" s="78" t="s">
        <v>54</v>
      </c>
      <c r="E35" s="78" t="s">
        <v>55</v>
      </c>
      <c r="F35" s="78" t="s">
        <v>56</v>
      </c>
      <c r="G35" s="86" t="s">
        <v>57</v>
      </c>
      <c r="H35" s="46"/>
      <c r="I35" s="46"/>
    </row>
    <row r="36" spans="2:11" x14ac:dyDescent="0.2">
      <c r="B36" s="36" t="s">
        <v>58</v>
      </c>
      <c r="C36" s="36" t="s">
        <v>58</v>
      </c>
      <c r="D36" s="87" t="s">
        <v>58</v>
      </c>
      <c r="E36" s="36" t="s">
        <v>58</v>
      </c>
      <c r="F36" s="36" t="s">
        <v>58</v>
      </c>
      <c r="G36" s="36" t="s">
        <v>58</v>
      </c>
      <c r="H36" s="46"/>
      <c r="I36" s="46"/>
    </row>
    <row r="37" spans="2:11" x14ac:dyDescent="0.2">
      <c r="B37" s="36" t="s">
        <v>59</v>
      </c>
      <c r="C37" s="36" t="s">
        <v>60</v>
      </c>
      <c r="D37" s="87"/>
      <c r="E37" s="35" t="s">
        <v>61</v>
      </c>
      <c r="F37" s="80" t="str">
        <f t="shared" ref="F37" si="0">C37&amp;" Proposal Form "&amp;D37&amp;" - "&amp;E37</f>
        <v>Technical Proposal Form  - General Questionnaire</v>
      </c>
      <c r="G37" s="88" t="str">
        <f t="shared" ref="G37" si="1">LEFT(C37,1)&amp;"F "&amp;D37</f>
        <v xml:space="preserve">TF </v>
      </c>
      <c r="H37" s="46"/>
      <c r="I37" s="46"/>
      <c r="J37" s="46">
        <v>1</v>
      </c>
      <c r="K37" s="46" t="s">
        <v>18</v>
      </c>
    </row>
    <row r="38" spans="2:11" x14ac:dyDescent="0.2">
      <c r="B38" s="36" t="s">
        <v>62</v>
      </c>
      <c r="C38" s="36" t="s">
        <v>60</v>
      </c>
      <c r="D38" s="87" t="s">
        <v>63</v>
      </c>
      <c r="E38" s="35" t="s">
        <v>64</v>
      </c>
      <c r="F38" s="80" t="str">
        <f t="shared" ref="F38:F53" si="2">C38&amp;" Proposal Form "&amp;D38&amp;" - "&amp;E38</f>
        <v>Technical Proposal Form 1.0 - General Company Information</v>
      </c>
      <c r="G38" s="88" t="str">
        <f t="shared" ref="G38:G53" si="3">LEFT(C38,1)&amp;"F "&amp;D38</f>
        <v>TF 1.0</v>
      </c>
      <c r="H38" s="46"/>
      <c r="I38" s="46"/>
    </row>
    <row r="39" spans="2:11" x14ac:dyDescent="0.2">
      <c r="B39" s="36" t="s">
        <v>62</v>
      </c>
      <c r="C39" s="36" t="s">
        <v>60</v>
      </c>
      <c r="D39" s="87" t="s">
        <v>65</v>
      </c>
      <c r="E39" s="35" t="s">
        <v>66</v>
      </c>
      <c r="F39" s="80" t="str">
        <f t="shared" si="2"/>
        <v>Technical Proposal Form 1.1 - Account Management</v>
      </c>
      <c r="G39" s="88" t="str">
        <f t="shared" si="3"/>
        <v>TF 1.1</v>
      </c>
      <c r="H39" s="46"/>
      <c r="I39" s="46"/>
    </row>
    <row r="40" spans="2:11" x14ac:dyDescent="0.2">
      <c r="B40" s="36" t="s">
        <v>62</v>
      </c>
      <c r="C40" s="36" t="s">
        <v>60</v>
      </c>
      <c r="D40" s="87" t="s">
        <v>67</v>
      </c>
      <c r="E40" s="35" t="s">
        <v>68</v>
      </c>
      <c r="F40" s="80" t="str">
        <f t="shared" si="2"/>
        <v>Technical Proposal Form 1.2 - Claims Procesing Information</v>
      </c>
      <c r="G40" s="88" t="str">
        <f t="shared" si="3"/>
        <v>TF 1.2</v>
      </c>
      <c r="H40" s="46"/>
      <c r="I40" s="46"/>
    </row>
    <row r="41" spans="2:11" x14ac:dyDescent="0.2">
      <c r="B41" s="36" t="s">
        <v>62</v>
      </c>
      <c r="C41" s="36" t="s">
        <v>60</v>
      </c>
      <c r="D41" s="87" t="s">
        <v>69</v>
      </c>
      <c r="E41" s="35" t="s">
        <v>70</v>
      </c>
      <c r="F41" s="80" t="str">
        <f t="shared" si="2"/>
        <v>Technical Proposal Form 1.3 - Clinical Drug Utilization Review &amp; Prior Authorization</v>
      </c>
      <c r="G41" s="88" t="str">
        <f t="shared" si="3"/>
        <v>TF 1.3</v>
      </c>
      <c r="H41" s="46"/>
      <c r="I41" s="46"/>
    </row>
    <row r="42" spans="2:11" x14ac:dyDescent="0.2">
      <c r="B42" s="36" t="s">
        <v>62</v>
      </c>
      <c r="C42" s="36" t="s">
        <v>60</v>
      </c>
      <c r="D42" s="87" t="s">
        <v>71</v>
      </c>
      <c r="E42" s="35" t="s">
        <v>72</v>
      </c>
      <c r="F42" s="80" t="str">
        <f t="shared" si="2"/>
        <v>Technical Proposal Form 1.4 - Customer Service</v>
      </c>
      <c r="G42" s="88" t="str">
        <f t="shared" si="3"/>
        <v>TF 1.4</v>
      </c>
      <c r="H42" s="46"/>
      <c r="I42" s="46"/>
    </row>
    <row r="43" spans="2:11" x14ac:dyDescent="0.2">
      <c r="B43" s="36" t="s">
        <v>62</v>
      </c>
      <c r="C43" s="36" t="s">
        <v>60</v>
      </c>
      <c r="D43" s="87" t="s">
        <v>73</v>
      </c>
      <c r="E43" s="35" t="s">
        <v>74</v>
      </c>
      <c r="F43" s="80" t="str">
        <f t="shared" si="2"/>
        <v>Technical Proposal Form 1.5 - Eligibility</v>
      </c>
      <c r="G43" s="88" t="str">
        <f t="shared" si="3"/>
        <v>TF 1.5</v>
      </c>
      <c r="H43" s="46"/>
      <c r="I43" s="46"/>
    </row>
    <row r="44" spans="2:11" x14ac:dyDescent="0.2">
      <c r="B44" s="36" t="s">
        <v>62</v>
      </c>
      <c r="C44" s="36" t="s">
        <v>60</v>
      </c>
      <c r="D44" s="87" t="s">
        <v>75</v>
      </c>
      <c r="E44" s="35" t="s">
        <v>76</v>
      </c>
      <c r="F44" s="80" t="str">
        <f t="shared" si="2"/>
        <v>Technical Proposal Form 1.6 - Formulary</v>
      </c>
      <c r="G44" s="88" t="str">
        <f t="shared" si="3"/>
        <v>TF 1.6</v>
      </c>
      <c r="H44" s="46"/>
      <c r="I44" s="46"/>
    </row>
    <row r="45" spans="2:11" x14ac:dyDescent="0.2">
      <c r="B45" s="36" t="s">
        <v>62</v>
      </c>
      <c r="C45" s="36" t="s">
        <v>60</v>
      </c>
      <c r="D45" s="87" t="s">
        <v>77</v>
      </c>
      <c r="E45" s="35" t="s">
        <v>78</v>
      </c>
      <c r="F45" s="80" t="str">
        <f t="shared" si="2"/>
        <v>Technical Proposal Form 1.7 - Generics</v>
      </c>
      <c r="G45" s="88" t="str">
        <f t="shared" si="3"/>
        <v>TF 1.7</v>
      </c>
      <c r="H45" s="46"/>
      <c r="I45" s="46"/>
    </row>
    <row r="46" spans="2:11" x14ac:dyDescent="0.2">
      <c r="B46" s="36" t="s">
        <v>62</v>
      </c>
      <c r="C46" s="36" t="s">
        <v>60</v>
      </c>
      <c r="D46" s="87" t="s">
        <v>79</v>
      </c>
      <c r="E46" s="35" t="s">
        <v>80</v>
      </c>
      <c r="F46" s="80" t="str">
        <f t="shared" si="2"/>
        <v>Technical Proposal Form 1.8 - Clinical GLP-1's</v>
      </c>
      <c r="G46" s="88" t="str">
        <f t="shared" si="3"/>
        <v>TF 1.8</v>
      </c>
      <c r="H46" s="46"/>
      <c r="I46" s="46"/>
    </row>
    <row r="47" spans="2:11" x14ac:dyDescent="0.2">
      <c r="B47" s="36" t="s">
        <v>62</v>
      </c>
      <c r="C47" s="36" t="s">
        <v>60</v>
      </c>
      <c r="D47" s="87" t="s">
        <v>81</v>
      </c>
      <c r="E47" s="35" t="s">
        <v>82</v>
      </c>
      <c r="F47" s="80" t="str">
        <f t="shared" si="2"/>
        <v>Technical Proposal Form 1.9 - Implementation</v>
      </c>
      <c r="G47" s="88" t="str">
        <f t="shared" si="3"/>
        <v>TF 1.9</v>
      </c>
      <c r="H47" s="46"/>
      <c r="I47" s="46"/>
    </row>
    <row r="48" spans="2:11" x14ac:dyDescent="0.2">
      <c r="B48" s="36" t="s">
        <v>62</v>
      </c>
      <c r="C48" s="36" t="s">
        <v>60</v>
      </c>
      <c r="D48" s="87" t="s">
        <v>83</v>
      </c>
      <c r="E48" s="35" t="s">
        <v>84</v>
      </c>
      <c r="F48" s="80" t="str">
        <f t="shared" si="2"/>
        <v>Technical Proposal Form 1.10 - Mail Order</v>
      </c>
      <c r="G48" s="88" t="str">
        <f t="shared" si="3"/>
        <v>TF 1.10</v>
      </c>
      <c r="H48" s="46"/>
      <c r="I48" s="46"/>
    </row>
    <row r="49" spans="2:11" x14ac:dyDescent="0.2">
      <c r="B49" s="36" t="s">
        <v>62</v>
      </c>
      <c r="C49" s="36" t="s">
        <v>60</v>
      </c>
      <c r="D49" s="87" t="s">
        <v>85</v>
      </c>
      <c r="E49" s="35" t="s">
        <v>86</v>
      </c>
      <c r="F49" s="80" t="str">
        <f t="shared" si="2"/>
        <v>Technical Proposal Form 1.11 - Reporting</v>
      </c>
      <c r="G49" s="88" t="str">
        <f t="shared" si="3"/>
        <v>TF 1.11</v>
      </c>
      <c r="H49" s="46"/>
      <c r="I49" s="46"/>
    </row>
    <row r="50" spans="2:11" x14ac:dyDescent="0.2">
      <c r="B50" s="36" t="s">
        <v>62</v>
      </c>
      <c r="C50" s="36" t="s">
        <v>60</v>
      </c>
      <c r="D50" s="87" t="s">
        <v>87</v>
      </c>
      <c r="E50" s="35" t="s">
        <v>88</v>
      </c>
      <c r="F50" s="80" t="str">
        <f t="shared" si="2"/>
        <v>Technical Proposal Form 1.12 - Retail Networks</v>
      </c>
      <c r="G50" s="88" t="str">
        <f t="shared" si="3"/>
        <v>TF 1.12</v>
      </c>
      <c r="H50" s="46"/>
      <c r="I50" s="46"/>
    </row>
    <row r="51" spans="2:11" x14ac:dyDescent="0.2">
      <c r="B51" s="36" t="s">
        <v>62</v>
      </c>
      <c r="C51" s="36" t="s">
        <v>60</v>
      </c>
      <c r="D51" s="87" t="s">
        <v>89</v>
      </c>
      <c r="E51" s="35" t="s">
        <v>90</v>
      </c>
      <c r="F51" s="80" t="str">
        <f t="shared" si="2"/>
        <v>Technical Proposal Form 1.13 - Specialty Pharmacy</v>
      </c>
      <c r="G51" s="88" t="str">
        <f t="shared" si="3"/>
        <v>TF 1.13</v>
      </c>
      <c r="H51" s="46"/>
      <c r="I51" s="46"/>
    </row>
    <row r="52" spans="2:11" x14ac:dyDescent="0.2">
      <c r="B52" s="36" t="s">
        <v>62</v>
      </c>
      <c r="C52" s="36" t="s">
        <v>60</v>
      </c>
      <c r="D52" s="87" t="s">
        <v>91</v>
      </c>
      <c r="E52" s="35" t="s">
        <v>92</v>
      </c>
      <c r="F52" s="80" t="str">
        <f t="shared" si="2"/>
        <v>Technical Proposal Form 1.14 - High Cost Rx Financial Assistance</v>
      </c>
      <c r="G52" s="88" t="str">
        <f t="shared" si="3"/>
        <v>TF 1.14</v>
      </c>
      <c r="H52" s="46"/>
      <c r="I52" s="46"/>
    </row>
    <row r="53" spans="2:11" x14ac:dyDescent="0.2">
      <c r="B53" s="36" t="s">
        <v>62</v>
      </c>
      <c r="C53" s="36" t="s">
        <v>60</v>
      </c>
      <c r="D53" s="87" t="s">
        <v>93</v>
      </c>
      <c r="E53" s="35" t="s">
        <v>94</v>
      </c>
      <c r="F53" s="80" t="str">
        <f t="shared" si="2"/>
        <v>Technical Proposal Form 1.15 - Technology</v>
      </c>
      <c r="G53" s="88" t="str">
        <f t="shared" si="3"/>
        <v>TF 1.15</v>
      </c>
      <c r="H53" s="46"/>
      <c r="I53" s="46"/>
    </row>
    <row r="54" spans="2:11" x14ac:dyDescent="0.2">
      <c r="B54" s="36" t="s">
        <v>62</v>
      </c>
      <c r="C54" s="36" t="s">
        <v>60</v>
      </c>
      <c r="D54" s="87" t="s">
        <v>95</v>
      </c>
      <c r="E54" s="35" t="s">
        <v>96</v>
      </c>
      <c r="F54" s="80" t="str">
        <f t="shared" ref="F54" si="4">C54&amp;" Proposal Form "&amp;D54&amp;" - "&amp;E54</f>
        <v>Technical Proposal Form 1.16 - Client Specific Questionnaire</v>
      </c>
      <c r="G54" s="88" t="str">
        <f t="shared" ref="G54" si="5">LEFT(C54,1)&amp;"F "&amp;D54</f>
        <v>TF 1.16</v>
      </c>
      <c r="H54" s="46"/>
      <c r="I54" s="46"/>
    </row>
    <row r="55" spans="2:11" x14ac:dyDescent="0.2">
      <c r="B55" s="36"/>
      <c r="C55" s="36"/>
      <c r="D55" s="87"/>
      <c r="E55" s="35"/>
      <c r="F55" s="80"/>
      <c r="G55" s="88"/>
      <c r="H55" s="46"/>
      <c r="I55" s="46"/>
    </row>
    <row r="56" spans="2:11" x14ac:dyDescent="0.2">
      <c r="B56" s="36"/>
      <c r="C56" s="36" t="s">
        <v>58</v>
      </c>
      <c r="D56" s="87"/>
      <c r="E56" s="35"/>
      <c r="F56" s="80"/>
      <c r="G56" s="88"/>
      <c r="H56" s="46"/>
      <c r="I56" s="46"/>
    </row>
    <row r="57" spans="2:11" x14ac:dyDescent="0.2">
      <c r="B57" s="36" t="s">
        <v>62</v>
      </c>
      <c r="C57" s="36" t="s">
        <v>97</v>
      </c>
      <c r="D57" s="87" t="s">
        <v>98</v>
      </c>
      <c r="E57" s="35" t="s">
        <v>99</v>
      </c>
      <c r="F57" s="80" t="str">
        <f t="shared" ref="F57" si="6">C57&amp;" Proposal Form "&amp;D57&amp;" - "&amp;E57</f>
        <v>Price Proposal Form 2.0 - Business and Contract Requirements</v>
      </c>
      <c r="G57" s="88" t="str">
        <f t="shared" ref="G57:G90" si="7">LEFT(C57,1)&amp;"F "&amp;D57</f>
        <v>PF 2.0</v>
      </c>
      <c r="H57" s="46"/>
      <c r="I57" s="46"/>
      <c r="J57" s="46">
        <v>2</v>
      </c>
      <c r="K57" s="46" t="s">
        <v>100</v>
      </c>
    </row>
    <row r="58" spans="2:11" x14ac:dyDescent="0.2">
      <c r="B58" s="36" t="s">
        <v>62</v>
      </c>
      <c r="C58" s="36" t="s">
        <v>97</v>
      </c>
      <c r="D58" s="87" t="s">
        <v>101</v>
      </c>
      <c r="E58" s="35" t="s">
        <v>102</v>
      </c>
      <c r="F58" s="80" t="str">
        <f t="shared" ref="F58:F79" si="8">C58&amp;" Proposal Form "&amp;D58&amp;" - "&amp;E58</f>
        <v>Price Proposal Form 2.1 - Claim Repricing Instructions</v>
      </c>
      <c r="G58" s="88" t="str">
        <f t="shared" ref="G58:G79" si="9">LEFT(C58,1)&amp;"F "&amp;D58</f>
        <v>PF 2.1</v>
      </c>
      <c r="H58" s="46"/>
      <c r="I58" s="46"/>
      <c r="J58" s="46">
        <v>0.23</v>
      </c>
      <c r="K58" s="46" t="s">
        <v>103</v>
      </c>
    </row>
    <row r="59" spans="2:11" x14ac:dyDescent="0.2">
      <c r="B59" s="36" t="s">
        <v>62</v>
      </c>
      <c r="C59" s="36" t="s">
        <v>97</v>
      </c>
      <c r="D59" s="87" t="s">
        <v>104</v>
      </c>
      <c r="E59" s="35" t="s">
        <v>105</v>
      </c>
      <c r="F59" s="80" t="str">
        <f t="shared" si="8"/>
        <v>Price Proposal Form 2.2 - Financial Questionnaire</v>
      </c>
      <c r="G59" s="88" t="str">
        <f t="shared" si="9"/>
        <v>PF 2.2</v>
      </c>
      <c r="H59" s="46"/>
      <c r="I59" s="46"/>
      <c r="K59" s="46" t="s">
        <v>103</v>
      </c>
    </row>
    <row r="60" spans="2:11" x14ac:dyDescent="0.2">
      <c r="B60" s="36" t="s">
        <v>62</v>
      </c>
      <c r="C60" s="36" t="s">
        <v>97</v>
      </c>
      <c r="D60" s="87" t="s">
        <v>106</v>
      </c>
      <c r="E60" s="35" t="s">
        <v>107</v>
      </c>
      <c r="F60" s="80" t="str">
        <f t="shared" si="8"/>
        <v>Price Proposal Form 2.3 - Incumbent PBM Current Pricing &amp; Rebates</v>
      </c>
      <c r="G60" s="88" t="str">
        <f t="shared" si="9"/>
        <v>PF 2.3</v>
      </c>
      <c r="H60" s="46"/>
      <c r="I60" s="46"/>
      <c r="K60" s="46" t="s">
        <v>103</v>
      </c>
    </row>
    <row r="61" spans="2:11" x14ac:dyDescent="0.2">
      <c r="B61" s="36" t="s">
        <v>62</v>
      </c>
      <c r="C61" s="36" t="s">
        <v>97</v>
      </c>
      <c r="D61" s="87" t="s">
        <v>108</v>
      </c>
      <c r="E61" s="35" t="s">
        <v>109</v>
      </c>
      <c r="F61" s="80" t="str">
        <f t="shared" si="8"/>
        <v>Price Proposal Form 2.4 - PBM Proposed Pricing &amp; Rebates</v>
      </c>
      <c r="G61" s="88" t="str">
        <f t="shared" si="9"/>
        <v>PF 2.4</v>
      </c>
      <c r="H61" s="46"/>
      <c r="I61" s="46"/>
      <c r="K61" s="46" t="s">
        <v>103</v>
      </c>
    </row>
    <row r="62" spans="2:11" x14ac:dyDescent="0.2">
      <c r="B62" s="36" t="s">
        <v>62</v>
      </c>
      <c r="C62" s="36" t="s">
        <v>97</v>
      </c>
      <c r="D62" s="87" t="s">
        <v>110</v>
      </c>
      <c r="E62" s="35" t="s">
        <v>111</v>
      </c>
      <c r="F62" s="80" t="str">
        <f t="shared" si="8"/>
        <v>Price Proposal Form 2.5 - Maximum Allowed Cost (MAC) Summary</v>
      </c>
      <c r="G62" s="88" t="str">
        <f t="shared" si="9"/>
        <v>PF 2.5</v>
      </c>
      <c r="H62" s="46"/>
      <c r="I62" s="46"/>
      <c r="K62" s="46" t="s">
        <v>103</v>
      </c>
    </row>
    <row r="63" spans="2:11" x14ac:dyDescent="0.2">
      <c r="B63" s="36" t="s">
        <v>62</v>
      </c>
      <c r="C63" s="36" t="s">
        <v>97</v>
      </c>
      <c r="D63" s="87" t="s">
        <v>112</v>
      </c>
      <c r="E63" s="35" t="s">
        <v>113</v>
      </c>
      <c r="F63" s="80" t="str">
        <f t="shared" si="8"/>
        <v>Price Proposal Form 2.6 - Specialty Patient Assistance Programs</v>
      </c>
      <c r="G63" s="88" t="str">
        <f t="shared" si="9"/>
        <v>PF 2.6</v>
      </c>
      <c r="H63" s="46"/>
      <c r="I63" s="46"/>
    </row>
    <row r="64" spans="2:11" x14ac:dyDescent="0.2">
      <c r="B64" s="36" t="s">
        <v>62</v>
      </c>
      <c r="C64" s="36" t="s">
        <v>97</v>
      </c>
      <c r="D64" s="87" t="s">
        <v>114</v>
      </c>
      <c r="E64" s="35" t="s">
        <v>115</v>
      </c>
      <c r="F64" s="80" t="str">
        <f t="shared" si="8"/>
        <v>Price Proposal Form 2.7 - Rebates</v>
      </c>
      <c r="G64" s="88" t="str">
        <f t="shared" si="9"/>
        <v>PF 2.7</v>
      </c>
      <c r="H64" s="46"/>
      <c r="I64" s="46"/>
      <c r="K64" s="46" t="s">
        <v>103</v>
      </c>
    </row>
    <row r="65" spans="2:11" x14ac:dyDescent="0.2">
      <c r="B65" s="36" t="s">
        <v>62</v>
      </c>
      <c r="C65" s="36" t="s">
        <v>97</v>
      </c>
      <c r="D65" s="87" t="s">
        <v>116</v>
      </c>
      <c r="E65" s="35" t="s">
        <v>117</v>
      </c>
      <c r="F65" s="80" t="str">
        <f t="shared" si="8"/>
        <v>Price Proposal Form 2.8 - Single Source Generics (SSG)</v>
      </c>
      <c r="G65" s="88" t="str">
        <f t="shared" si="9"/>
        <v>PF 2.8</v>
      </c>
      <c r="H65" s="46"/>
      <c r="I65" s="46"/>
    </row>
    <row r="66" spans="2:11" x14ac:dyDescent="0.2">
      <c r="B66" s="36" t="s">
        <v>62</v>
      </c>
      <c r="C66" s="36" t="s">
        <v>97</v>
      </c>
      <c r="D66" s="87" t="s">
        <v>118</v>
      </c>
      <c r="E66" s="35" t="s">
        <v>119</v>
      </c>
      <c r="F66" s="80" t="str">
        <f t="shared" si="8"/>
        <v>Price Proposal Form 2.9 - Discount Guarantee Claims</v>
      </c>
      <c r="G66" s="88" t="str">
        <f t="shared" si="9"/>
        <v>PF 2.9</v>
      </c>
      <c r="H66" s="46"/>
      <c r="I66" s="46"/>
    </row>
    <row r="67" spans="2:11" x14ac:dyDescent="0.2">
      <c r="B67" s="36" t="s">
        <v>62</v>
      </c>
      <c r="C67" s="36" t="s">
        <v>97</v>
      </c>
      <c r="D67" s="87" t="s">
        <v>120</v>
      </c>
      <c r="E67" s="35" t="s">
        <v>121</v>
      </c>
      <c r="F67" s="80" t="str">
        <f t="shared" si="8"/>
        <v>Price Proposal Form 2.10 - Termination File Costs</v>
      </c>
      <c r="G67" s="88" t="str">
        <f t="shared" si="9"/>
        <v>PF 2.10</v>
      </c>
      <c r="H67" s="46"/>
      <c r="I67" s="46"/>
    </row>
    <row r="68" spans="2:11" x14ac:dyDescent="0.2">
      <c r="B68" s="36" t="s">
        <v>62</v>
      </c>
      <c r="C68" s="36" t="s">
        <v>97</v>
      </c>
      <c r="D68" s="87" t="s">
        <v>122</v>
      </c>
      <c r="E68" s="35" t="s">
        <v>123</v>
      </c>
      <c r="F68" s="80" t="str">
        <f t="shared" si="8"/>
        <v>Price Proposal Form 2.11 - Rebate Eligible Brand Claims</v>
      </c>
      <c r="G68" s="88" t="str">
        <f t="shared" si="9"/>
        <v>PF 2.11</v>
      </c>
      <c r="H68" s="46"/>
      <c r="I68" s="46"/>
    </row>
    <row r="69" spans="2:11" x14ac:dyDescent="0.2">
      <c r="B69" s="36" t="s">
        <v>62</v>
      </c>
      <c r="C69" s="36" t="s">
        <v>97</v>
      </c>
      <c r="D69" s="87" t="s">
        <v>124</v>
      </c>
      <c r="E69" s="35" t="s">
        <v>125</v>
      </c>
      <c r="F69" s="80" t="str">
        <f t="shared" si="8"/>
        <v>Price Proposal Form 2.12 - Rebate Revenue Components</v>
      </c>
      <c r="G69" s="88" t="str">
        <f t="shared" si="9"/>
        <v>PF 2.12</v>
      </c>
      <c r="H69" s="46"/>
      <c r="I69" s="46"/>
    </row>
    <row r="70" spans="2:11" x14ac:dyDescent="0.2">
      <c r="B70" s="36" t="s">
        <v>62</v>
      </c>
      <c r="C70" s="36" t="s">
        <v>97</v>
      </c>
      <c r="D70" s="87" t="s">
        <v>126</v>
      </c>
      <c r="E70" s="35" t="s">
        <v>127</v>
      </c>
      <c r="F70" s="80" t="str">
        <f t="shared" si="8"/>
        <v>Price Proposal Form 2.13 - Minimum Required Claim Fields</v>
      </c>
      <c r="G70" s="88" t="str">
        <f t="shared" si="9"/>
        <v>PF 2.13</v>
      </c>
      <c r="H70" s="46"/>
      <c r="I70" s="46"/>
    </row>
    <row r="71" spans="2:11" x14ac:dyDescent="0.2">
      <c r="B71" s="36" t="s">
        <v>62</v>
      </c>
      <c r="C71" s="36" t="s">
        <v>97</v>
      </c>
      <c r="D71" s="87" t="s">
        <v>128</v>
      </c>
      <c r="E71" s="35" t="s">
        <v>129</v>
      </c>
      <c r="F71" s="80" t="str">
        <f t="shared" si="8"/>
        <v>Price Proposal Form 2.14 - Recommended Cost Containment Programs</v>
      </c>
      <c r="G71" s="88" t="str">
        <f t="shared" si="9"/>
        <v>PF 2.14</v>
      </c>
      <c r="H71" s="46"/>
      <c r="I71" s="46"/>
    </row>
    <row r="72" spans="2:11" x14ac:dyDescent="0.2">
      <c r="B72" s="36"/>
      <c r="C72" s="36" t="s">
        <v>58</v>
      </c>
      <c r="D72" s="87"/>
      <c r="E72" s="35"/>
      <c r="F72" s="80" t="str">
        <f t="shared" si="8"/>
        <v xml:space="preserve">~ Proposal Form  - </v>
      </c>
      <c r="G72" s="88" t="str">
        <f t="shared" si="9"/>
        <v xml:space="preserve">~F </v>
      </c>
      <c r="H72" s="46"/>
      <c r="I72" s="46"/>
    </row>
    <row r="73" spans="2:11" x14ac:dyDescent="0.2">
      <c r="B73" s="36"/>
      <c r="C73" s="36" t="s">
        <v>58</v>
      </c>
      <c r="D73" s="87"/>
      <c r="E73" s="35"/>
      <c r="F73" s="80" t="str">
        <f t="shared" si="8"/>
        <v xml:space="preserve">~ Proposal Form  - </v>
      </c>
      <c r="G73" s="88" t="str">
        <f t="shared" si="9"/>
        <v xml:space="preserve">~F </v>
      </c>
      <c r="H73" s="46"/>
      <c r="I73" s="46"/>
    </row>
    <row r="74" spans="2:11" x14ac:dyDescent="0.2">
      <c r="B74" s="36"/>
      <c r="C74" s="36" t="s">
        <v>58</v>
      </c>
      <c r="D74" s="87"/>
      <c r="E74" s="35"/>
      <c r="F74" s="80" t="str">
        <f t="shared" si="8"/>
        <v xml:space="preserve">~ Proposal Form  - </v>
      </c>
      <c r="G74" s="88" t="str">
        <f t="shared" si="9"/>
        <v xml:space="preserve">~F </v>
      </c>
      <c r="H74" s="46"/>
      <c r="I74" s="46"/>
    </row>
    <row r="75" spans="2:11" x14ac:dyDescent="0.2">
      <c r="B75" s="36"/>
      <c r="C75" s="36" t="s">
        <v>58</v>
      </c>
      <c r="D75" s="87"/>
      <c r="E75" s="35"/>
      <c r="F75" s="80" t="str">
        <f t="shared" si="8"/>
        <v xml:space="preserve">~ Proposal Form  - </v>
      </c>
      <c r="G75" s="88" t="str">
        <f t="shared" si="9"/>
        <v xml:space="preserve">~F </v>
      </c>
      <c r="H75" s="46"/>
      <c r="I75" s="46"/>
    </row>
    <row r="76" spans="2:11" x14ac:dyDescent="0.2">
      <c r="B76" s="36"/>
      <c r="C76" s="36" t="s">
        <v>58</v>
      </c>
      <c r="D76" s="87"/>
      <c r="E76" s="35"/>
      <c r="F76" s="80" t="str">
        <f t="shared" si="8"/>
        <v xml:space="preserve">~ Proposal Form  - </v>
      </c>
      <c r="G76" s="88" t="str">
        <f t="shared" si="9"/>
        <v xml:space="preserve">~F </v>
      </c>
      <c r="H76" s="46"/>
      <c r="I76" s="46"/>
    </row>
    <row r="77" spans="2:11" x14ac:dyDescent="0.2">
      <c r="B77" s="36"/>
      <c r="C77" s="36" t="s">
        <v>58</v>
      </c>
      <c r="D77" s="87"/>
      <c r="E77" s="35"/>
      <c r="F77" s="80" t="str">
        <f t="shared" si="8"/>
        <v xml:space="preserve">~ Proposal Form  - </v>
      </c>
      <c r="G77" s="88" t="str">
        <f t="shared" si="9"/>
        <v xml:space="preserve">~F </v>
      </c>
      <c r="H77" s="46"/>
      <c r="I77" s="46"/>
    </row>
    <row r="78" spans="2:11" x14ac:dyDescent="0.2">
      <c r="B78" s="36"/>
      <c r="C78" s="36" t="s">
        <v>58</v>
      </c>
      <c r="D78" s="87"/>
      <c r="E78" s="35"/>
      <c r="F78" s="80" t="str">
        <f t="shared" si="8"/>
        <v xml:space="preserve">~ Proposal Form  - </v>
      </c>
      <c r="G78" s="88" t="str">
        <f t="shared" si="9"/>
        <v xml:space="preserve">~F </v>
      </c>
      <c r="H78" s="46"/>
      <c r="I78" s="46"/>
    </row>
    <row r="79" spans="2:11" x14ac:dyDescent="0.2">
      <c r="B79" s="36"/>
      <c r="C79" s="36" t="s">
        <v>58</v>
      </c>
      <c r="D79" s="87"/>
      <c r="E79" s="35"/>
      <c r="F79" s="80" t="str">
        <f t="shared" si="8"/>
        <v xml:space="preserve">~ Proposal Form  - </v>
      </c>
      <c r="G79" s="88" t="str">
        <f t="shared" si="9"/>
        <v xml:space="preserve">~F </v>
      </c>
      <c r="H79" s="46"/>
      <c r="I79" s="46"/>
    </row>
    <row r="80" spans="2:11" x14ac:dyDescent="0.2">
      <c r="B80" s="36"/>
      <c r="C80" s="36" t="s">
        <v>58</v>
      </c>
      <c r="D80" s="87"/>
      <c r="E80" s="35"/>
      <c r="F80" s="80" t="str">
        <f>C80&amp;" Proposal Form "&amp;D80&amp;" - "&amp;E80</f>
        <v xml:space="preserve">~ Proposal Form  - </v>
      </c>
      <c r="G80" s="88" t="str">
        <f>LEFT(C80,1)&amp;"F "&amp;D80</f>
        <v xml:space="preserve">~F </v>
      </c>
      <c r="H80" s="46"/>
      <c r="I80" s="46"/>
      <c r="J80" s="46">
        <v>0.21</v>
      </c>
      <c r="K80" s="46" t="s">
        <v>103</v>
      </c>
    </row>
    <row r="81" spans="2:11" x14ac:dyDescent="0.2">
      <c r="B81" s="36"/>
      <c r="C81" s="36" t="s">
        <v>58</v>
      </c>
      <c r="D81" s="87"/>
      <c r="E81" s="35"/>
      <c r="F81" s="80"/>
      <c r="G81" s="88"/>
      <c r="H81" s="46"/>
      <c r="I81" s="46"/>
    </row>
    <row r="82" spans="2:11" x14ac:dyDescent="0.2">
      <c r="B82" s="36"/>
      <c r="C82" s="36" t="s">
        <v>58</v>
      </c>
      <c r="D82" s="87"/>
      <c r="E82" s="35"/>
      <c r="F82" s="80"/>
      <c r="G82" s="88"/>
      <c r="H82" s="46"/>
      <c r="I82" s="46"/>
    </row>
    <row r="83" spans="2:11" x14ac:dyDescent="0.2">
      <c r="B83" s="36"/>
      <c r="C83" s="36" t="s">
        <v>58</v>
      </c>
      <c r="D83" s="87"/>
      <c r="E83" s="35"/>
      <c r="F83" s="80"/>
      <c r="G83" s="88"/>
      <c r="H83" s="46"/>
      <c r="I83" s="46"/>
    </row>
    <row r="84" spans="2:11" x14ac:dyDescent="0.2">
      <c r="B84" s="36" t="s">
        <v>59</v>
      </c>
      <c r="C84" s="36" t="s">
        <v>97</v>
      </c>
      <c r="D84" s="87" t="s">
        <v>130</v>
      </c>
      <c r="E84" s="35" t="s">
        <v>131</v>
      </c>
      <c r="F84" s="80" t="str">
        <f>C84&amp;" Proposal Form "&amp;D84&amp;" - "&amp;E84</f>
        <v>Price Proposal Form 5.0 - Deviations</v>
      </c>
      <c r="G84" s="88" t="str">
        <f>LEFT(C84,1)&amp;"F "&amp;D84</f>
        <v>PF 5.0</v>
      </c>
      <c r="H84" s="46"/>
      <c r="I84" s="46"/>
      <c r="J84" s="46">
        <v>0.13</v>
      </c>
      <c r="K84" s="46" t="s">
        <v>132</v>
      </c>
    </row>
    <row r="85" spans="2:11" x14ac:dyDescent="0.2">
      <c r="B85" s="36" t="s">
        <v>59</v>
      </c>
      <c r="C85" s="36" t="s">
        <v>97</v>
      </c>
      <c r="D85" s="87" t="s">
        <v>133</v>
      </c>
      <c r="E85" s="35" t="s">
        <v>134</v>
      </c>
      <c r="F85" s="80" t="str">
        <f>C85&amp;" Proposal Form "&amp;D85&amp;" - "&amp;E85</f>
        <v>Price Proposal Form 6.0 - Key Differentiators</v>
      </c>
      <c r="G85" s="88" t="str">
        <f>LEFT(C85,1)&amp;"F "&amp;D85</f>
        <v>PF 6.0</v>
      </c>
      <c r="H85" s="46"/>
      <c r="I85" s="46"/>
      <c r="J85" s="46">
        <v>0.14000000000000001</v>
      </c>
      <c r="K85" s="46" t="s">
        <v>132</v>
      </c>
    </row>
    <row r="86" spans="2:11" x14ac:dyDescent="0.2">
      <c r="B86" s="36" t="s">
        <v>59</v>
      </c>
      <c r="C86" s="36" t="s">
        <v>97</v>
      </c>
      <c r="D86" s="87" t="s">
        <v>135</v>
      </c>
      <c r="E86" s="35" t="s">
        <v>136</v>
      </c>
      <c r="F86" s="80" t="str">
        <f>C86&amp;" Proposal Form "&amp;D86&amp;" - "&amp;E86</f>
        <v>Price Proposal Form 7.0 - References</v>
      </c>
      <c r="G86" s="88" t="str">
        <f>LEFT(C86,1)&amp;"F "&amp;D86</f>
        <v>PF 7.0</v>
      </c>
      <c r="H86" s="46"/>
      <c r="I86" s="46"/>
      <c r="J86" s="46">
        <v>0.15</v>
      </c>
      <c r="K86" s="46" t="s">
        <v>132</v>
      </c>
    </row>
    <row r="87" spans="2:11" x14ac:dyDescent="0.2">
      <c r="B87" s="36"/>
      <c r="C87" s="36" t="s">
        <v>58</v>
      </c>
      <c r="D87" s="87"/>
      <c r="E87" s="35"/>
      <c r="F87" s="80"/>
      <c r="G87" s="88" t="str">
        <f>LEFT(C87,1)&amp;"F "&amp;D87</f>
        <v xml:space="preserve">~F </v>
      </c>
      <c r="H87" s="46"/>
      <c r="I87" s="46"/>
      <c r="J87" s="46">
        <v>0.16</v>
      </c>
      <c r="K87" s="46" t="s">
        <v>132</v>
      </c>
    </row>
    <row r="88" spans="2:11" x14ac:dyDescent="0.2">
      <c r="B88" s="36"/>
      <c r="C88" s="36" t="s">
        <v>58</v>
      </c>
      <c r="D88" s="87"/>
      <c r="E88" s="35"/>
      <c r="F88" s="80"/>
      <c r="G88" s="88"/>
      <c r="H88" s="46"/>
      <c r="I88" s="46"/>
    </row>
    <row r="89" spans="2:11" x14ac:dyDescent="0.2">
      <c r="B89" s="36" t="s">
        <v>59</v>
      </c>
      <c r="C89" s="36" t="s">
        <v>97</v>
      </c>
      <c r="D89" s="87" t="s">
        <v>137</v>
      </c>
      <c r="E89" s="35" t="s">
        <v>138</v>
      </c>
      <c r="F89" s="80" t="str">
        <f>C89&amp;" Proposal Form "&amp;D89&amp;" - "&amp;E89</f>
        <v>Price Proposal Form 3.0 - Performance Guarantees</v>
      </c>
      <c r="G89" s="88" t="str">
        <f>LEFT(C89,1)&amp;"F "&amp;D89</f>
        <v>PF 3.0</v>
      </c>
      <c r="H89" s="46"/>
      <c r="I89" s="46"/>
      <c r="J89" s="46">
        <v>0.11</v>
      </c>
      <c r="K89" s="46" t="s">
        <v>132</v>
      </c>
    </row>
    <row r="90" spans="2:11" x14ac:dyDescent="0.2">
      <c r="B90" s="36"/>
      <c r="C90" s="36" t="s">
        <v>58</v>
      </c>
      <c r="D90" s="87"/>
      <c r="E90" s="35"/>
      <c r="F90" s="80" t="str">
        <f t="shared" ref="F90" si="10">C90&amp;" Proposal Form "&amp;D90&amp;" - "&amp;E90</f>
        <v xml:space="preserve">~ Proposal Form  - </v>
      </c>
      <c r="G90" s="88" t="str">
        <f t="shared" si="7"/>
        <v xml:space="preserve">~F </v>
      </c>
      <c r="H90" s="46"/>
      <c r="I90" s="46"/>
    </row>
    <row r="91" spans="2:11" s="46" customFormat="1" x14ac:dyDescent="0.2">
      <c r="B91" s="71"/>
    </row>
    <row r="92" spans="2:11" s="46" customFormat="1" x14ac:dyDescent="0.2">
      <c r="B92" s="71"/>
    </row>
    <row r="93" spans="2:11" s="46" customFormat="1" x14ac:dyDescent="0.2">
      <c r="B93" s="71"/>
    </row>
    <row r="94" spans="2:11" s="46" customFormat="1" x14ac:dyDescent="0.2">
      <c r="B94" s="71"/>
    </row>
    <row r="95" spans="2:11" s="46" customFormat="1" x14ac:dyDescent="0.2">
      <c r="B95" s="71"/>
    </row>
    <row r="96" spans="2:11" s="46" customFormat="1" x14ac:dyDescent="0.2">
      <c r="B96" s="71"/>
    </row>
    <row r="97" spans="2:10" s="46" customFormat="1" x14ac:dyDescent="0.2">
      <c r="B97" s="71"/>
    </row>
    <row r="98" spans="2:10" s="46" customFormat="1" x14ac:dyDescent="0.2">
      <c r="B98" s="74" t="s">
        <v>139</v>
      </c>
      <c r="D98" s="89" t="s">
        <v>140</v>
      </c>
    </row>
    <row r="99" spans="2:10" s="46" customFormat="1" x14ac:dyDescent="0.2">
      <c r="C99" s="51">
        <v>1</v>
      </c>
      <c r="D99" s="51">
        <v>2</v>
      </c>
      <c r="E99" s="51">
        <v>3</v>
      </c>
      <c r="F99" s="51">
        <v>4</v>
      </c>
      <c r="G99" s="51">
        <v>5</v>
      </c>
      <c r="H99" s="51">
        <v>6</v>
      </c>
      <c r="I99" s="46">
        <v>7</v>
      </c>
    </row>
    <row r="100" spans="2:10" s="46" customFormat="1" x14ac:dyDescent="0.2">
      <c r="B100" s="76"/>
      <c r="C100" s="72"/>
      <c r="D100" s="72"/>
      <c r="E100" s="72"/>
      <c r="F100" s="72"/>
      <c r="G100" s="72"/>
      <c r="H100" s="72"/>
      <c r="I100" s="72"/>
    </row>
    <row r="101" spans="2:10" x14ac:dyDescent="0.2">
      <c r="B101" s="76" t="s">
        <v>141</v>
      </c>
      <c r="C101" s="72"/>
      <c r="D101" s="72"/>
      <c r="E101" s="72"/>
      <c r="F101" s="72"/>
      <c r="G101" s="72"/>
      <c r="H101" s="72"/>
      <c r="I101" s="72"/>
    </row>
    <row r="102" spans="2:10" x14ac:dyDescent="0.2">
      <c r="B102" s="76" t="s">
        <v>142</v>
      </c>
      <c r="C102" s="72"/>
      <c r="D102" s="72"/>
      <c r="E102" s="72"/>
      <c r="F102" s="72"/>
      <c r="G102" s="72"/>
      <c r="H102" s="72"/>
      <c r="I102" s="72"/>
    </row>
    <row r="103" spans="2:10" x14ac:dyDescent="0.2">
      <c r="B103" s="76" t="s">
        <v>143</v>
      </c>
      <c r="C103" s="35"/>
      <c r="D103" s="35"/>
      <c r="E103" s="35"/>
      <c r="F103" s="35"/>
      <c r="G103" s="35"/>
      <c r="H103" s="35"/>
      <c r="I103" s="35"/>
    </row>
    <row r="104" spans="2:10" x14ac:dyDescent="0.2">
      <c r="B104" s="76" t="s">
        <v>144</v>
      </c>
      <c r="C104" s="90" t="str">
        <f t="shared" ref="C104:H104" si="11">C101&amp;", "&amp;C102</f>
        <v xml:space="preserve">, </v>
      </c>
      <c r="D104" s="90" t="str">
        <f t="shared" si="11"/>
        <v xml:space="preserve">, </v>
      </c>
      <c r="E104" s="90" t="str">
        <f t="shared" si="11"/>
        <v xml:space="preserve">, </v>
      </c>
      <c r="F104" s="90" t="str">
        <f t="shared" si="11"/>
        <v xml:space="preserve">, </v>
      </c>
      <c r="G104" s="90" t="str">
        <f t="shared" si="11"/>
        <v xml:space="preserve">, </v>
      </c>
      <c r="H104" s="90" t="str">
        <f t="shared" si="11"/>
        <v xml:space="preserve">, </v>
      </c>
      <c r="I104" s="90" t="str">
        <f t="shared" ref="I104" si="12">I101&amp;", "&amp;I102</f>
        <v xml:space="preserve">, </v>
      </c>
    </row>
    <row r="105" spans="2:10" s="46" customFormat="1" x14ac:dyDescent="0.2">
      <c r="B105" s="71"/>
    </row>
    <row r="106" spans="2:10" s="46" customFormat="1" x14ac:dyDescent="0.2">
      <c r="B106" s="71"/>
    </row>
    <row r="107" spans="2:10" s="46" customFormat="1" x14ac:dyDescent="0.2">
      <c r="B107" s="71"/>
    </row>
    <row r="108" spans="2:10" s="91" customFormat="1" x14ac:dyDescent="0.2">
      <c r="B108" s="92"/>
    </row>
    <row r="109" spans="2:10" s="46" customFormat="1" x14ac:dyDescent="0.2">
      <c r="D109" s="93"/>
      <c r="F109" s="93"/>
      <c r="H109" s="93"/>
      <c r="J109" s="93"/>
    </row>
    <row r="110" spans="2:10" x14ac:dyDescent="0.2">
      <c r="C110" s="94"/>
      <c r="D110" s="36"/>
      <c r="F110" s="36"/>
      <c r="H110" s="36"/>
      <c r="J110" s="36"/>
    </row>
    <row r="111" spans="2:10" s="46" customFormat="1" x14ac:dyDescent="0.2">
      <c r="C111" s="94"/>
      <c r="D111" s="36"/>
      <c r="F111" s="36"/>
      <c r="H111" s="36"/>
      <c r="J111" s="36"/>
    </row>
    <row r="112" spans="2:10" s="46" customFormat="1" x14ac:dyDescent="0.2">
      <c r="C112" s="74"/>
    </row>
    <row r="113" spans="2:17" s="46" customFormat="1" x14ac:dyDescent="0.2">
      <c r="Q113" s="95"/>
    </row>
    <row r="114" spans="2:17" s="46" customFormat="1" x14ac:dyDescent="0.2">
      <c r="B114" s="96"/>
      <c r="C114" s="74"/>
      <c r="D114" s="93"/>
      <c r="F114" s="93"/>
      <c r="H114" s="93"/>
      <c r="J114" s="93"/>
      <c r="Q114" s="97"/>
    </row>
    <row r="115" spans="2:17" x14ac:dyDescent="0.2">
      <c r="B115" s="98"/>
      <c r="C115" s="35"/>
      <c r="D115" s="36"/>
      <c r="E115" s="37"/>
      <c r="F115" s="36"/>
      <c r="G115" s="37"/>
      <c r="H115" s="36"/>
      <c r="I115" s="37"/>
      <c r="J115" s="36"/>
      <c r="Q115" s="99"/>
    </row>
    <row r="116" spans="2:17" x14ac:dyDescent="0.2">
      <c r="B116" s="98"/>
      <c r="C116" s="35"/>
      <c r="D116" s="36"/>
      <c r="E116" s="37"/>
      <c r="F116" s="36"/>
      <c r="G116" s="37"/>
      <c r="H116" s="36"/>
      <c r="I116" s="37"/>
      <c r="J116" s="36"/>
      <c r="Q116" s="99"/>
    </row>
    <row r="117" spans="2:17" x14ac:dyDescent="0.2">
      <c r="B117" s="98"/>
      <c r="C117" s="35"/>
      <c r="D117" s="36"/>
      <c r="E117" s="37"/>
      <c r="F117" s="36"/>
      <c r="G117" s="37"/>
      <c r="H117" s="36"/>
      <c r="I117" s="37"/>
      <c r="J117" s="36"/>
      <c r="Q117" s="99"/>
    </row>
    <row r="118" spans="2:17" x14ac:dyDescent="0.2">
      <c r="B118" s="98"/>
      <c r="C118" s="35"/>
      <c r="D118" s="36"/>
      <c r="E118" s="37"/>
      <c r="F118" s="36"/>
      <c r="G118" s="37"/>
      <c r="H118" s="36"/>
      <c r="I118" s="37"/>
      <c r="J118" s="36"/>
      <c r="Q118" s="99"/>
    </row>
    <row r="119" spans="2:17" x14ac:dyDescent="0.2">
      <c r="B119" s="98"/>
      <c r="C119" s="35"/>
      <c r="D119" s="36"/>
      <c r="E119" s="37"/>
      <c r="F119" s="36"/>
      <c r="G119" s="37"/>
      <c r="H119" s="36"/>
      <c r="I119" s="37"/>
      <c r="J119" s="36"/>
      <c r="Q119" s="99"/>
    </row>
    <row r="120" spans="2:17" x14ac:dyDescent="0.2">
      <c r="B120" s="98"/>
      <c r="C120" s="35"/>
      <c r="D120" s="36"/>
      <c r="E120" s="37"/>
      <c r="F120" s="36"/>
      <c r="G120" s="37"/>
      <c r="H120" s="36"/>
      <c r="I120" s="37"/>
      <c r="J120" s="36"/>
      <c r="Q120" s="99"/>
    </row>
    <row r="121" spans="2:17" s="46" customFormat="1" x14ac:dyDescent="0.2">
      <c r="B121" s="51"/>
      <c r="Q121" s="99"/>
    </row>
    <row r="122" spans="2:17" s="96" customFormat="1" ht="13.5" thickBot="1" x14ac:dyDescent="0.25">
      <c r="B122" s="100"/>
      <c r="C122" s="100"/>
      <c r="D122" s="100"/>
      <c r="E122" s="100"/>
      <c r="F122" s="100"/>
      <c r="G122" s="100"/>
      <c r="H122" s="100"/>
      <c r="I122" s="100"/>
      <c r="J122" s="100"/>
      <c r="Q122" s="101"/>
    </row>
    <row r="123" spans="2:17" s="46" customFormat="1" x14ac:dyDescent="0.2">
      <c r="Q123" s="99"/>
    </row>
    <row r="124" spans="2:17" s="46" customFormat="1" x14ac:dyDescent="0.2">
      <c r="C124" s="74"/>
      <c r="D124" s="93"/>
      <c r="F124" s="93"/>
      <c r="H124" s="93"/>
      <c r="J124" s="93"/>
    </row>
    <row r="125" spans="2:17" x14ac:dyDescent="0.2">
      <c r="B125" s="71"/>
      <c r="C125" s="38"/>
      <c r="D125" s="39"/>
      <c r="E125" s="40"/>
      <c r="F125" s="39"/>
      <c r="G125" s="40"/>
      <c r="H125" s="39"/>
      <c r="I125" s="40"/>
      <c r="J125" s="39"/>
    </row>
    <row r="126" spans="2:17" x14ac:dyDescent="0.2">
      <c r="B126" s="71"/>
      <c r="C126" s="38"/>
      <c r="D126" s="39"/>
      <c r="E126" s="40"/>
      <c r="F126" s="39"/>
      <c r="G126" s="40"/>
      <c r="H126" s="39"/>
      <c r="I126" s="40"/>
      <c r="J126" s="39"/>
    </row>
    <row r="127" spans="2:17" x14ac:dyDescent="0.2">
      <c r="B127" s="71"/>
      <c r="C127" s="38"/>
      <c r="D127" s="39"/>
      <c r="E127" s="40"/>
      <c r="F127" s="39"/>
      <c r="G127" s="40"/>
      <c r="H127" s="39"/>
      <c r="I127" s="40"/>
      <c r="J127" s="39"/>
    </row>
    <row r="128" spans="2:17" x14ac:dyDescent="0.2">
      <c r="B128" s="71"/>
      <c r="C128" s="38"/>
      <c r="D128" s="39"/>
      <c r="E128" s="40"/>
      <c r="F128" s="39"/>
      <c r="G128" s="40"/>
      <c r="H128" s="39"/>
      <c r="I128" s="40"/>
      <c r="J128" s="39"/>
    </row>
    <row r="129" spans="2:10" x14ac:dyDescent="0.2">
      <c r="B129" s="71"/>
      <c r="C129" s="38"/>
      <c r="D129" s="41"/>
      <c r="E129" s="40"/>
      <c r="F129" s="41"/>
      <c r="G129" s="40"/>
      <c r="H129" s="41"/>
      <c r="I129" s="40"/>
      <c r="J129" s="41"/>
    </row>
    <row r="130" spans="2:10" x14ac:dyDescent="0.2">
      <c r="B130" s="71"/>
      <c r="C130" s="38"/>
      <c r="D130" s="41"/>
      <c r="E130" s="40"/>
      <c r="F130" s="41"/>
      <c r="G130" s="40"/>
      <c r="H130" s="41"/>
      <c r="I130" s="40"/>
      <c r="J130" s="41"/>
    </row>
    <row r="131" spans="2:10" s="46" customFormat="1" x14ac:dyDescent="0.2">
      <c r="B131" s="71"/>
      <c r="C131" s="71"/>
    </row>
    <row r="132" spans="2:10" s="46" customFormat="1" x14ac:dyDescent="0.2">
      <c r="B132" s="71"/>
      <c r="C132" s="71"/>
    </row>
    <row r="133" spans="2:10" s="46" customFormat="1" x14ac:dyDescent="0.2">
      <c r="B133" s="71"/>
      <c r="C133" s="71"/>
    </row>
    <row r="134" spans="2:10" s="46" customFormat="1" x14ac:dyDescent="0.2">
      <c r="B134" s="74" t="s">
        <v>145</v>
      </c>
    </row>
    <row r="135" spans="2:10" s="46" customFormat="1" x14ac:dyDescent="0.2">
      <c r="B135" s="95" t="s">
        <v>146</v>
      </c>
    </row>
    <row r="136" spans="2:10" s="46" customFormat="1" x14ac:dyDescent="0.2">
      <c r="B136" s="71"/>
    </row>
    <row r="137" spans="2:10" x14ac:dyDescent="0.2">
      <c r="B137" s="71"/>
      <c r="C137" s="78" t="s">
        <v>147</v>
      </c>
      <c r="D137" s="78" t="s">
        <v>148</v>
      </c>
      <c r="E137" s="78" t="s">
        <v>28</v>
      </c>
      <c r="F137" s="46"/>
      <c r="G137" s="46"/>
      <c r="H137" s="46"/>
      <c r="I137" s="46"/>
    </row>
    <row r="138" spans="2:10" x14ac:dyDescent="0.2">
      <c r="B138" s="71">
        <v>1</v>
      </c>
      <c r="C138" s="102"/>
      <c r="D138" s="103" t="s">
        <v>149</v>
      </c>
      <c r="E138" s="36" t="str">
        <f>D138</f>
        <v>211xxx</v>
      </c>
      <c r="F138" s="46"/>
      <c r="G138" s="46"/>
      <c r="H138" s="46"/>
      <c r="I138" s="46"/>
    </row>
    <row r="139" spans="2:10" x14ac:dyDescent="0.2">
      <c r="B139" s="71">
        <v>2</v>
      </c>
      <c r="C139" s="102"/>
      <c r="D139" s="103" t="s">
        <v>150</v>
      </c>
      <c r="E139" s="36" t="str">
        <f t="shared" ref="E139:E143" si="13">D139</f>
        <v>173xxx</v>
      </c>
      <c r="F139" s="46"/>
      <c r="G139" s="46"/>
      <c r="H139" s="46"/>
      <c r="I139" s="46"/>
    </row>
    <row r="140" spans="2:10" x14ac:dyDescent="0.2">
      <c r="B140" s="71">
        <v>3</v>
      </c>
      <c r="C140" s="102"/>
      <c r="D140" s="103" t="s">
        <v>151</v>
      </c>
      <c r="E140" s="36" t="str">
        <f t="shared" si="13"/>
        <v>217xxx</v>
      </c>
      <c r="F140" s="46"/>
      <c r="G140" s="46"/>
      <c r="H140" s="46"/>
      <c r="I140" s="46"/>
    </row>
    <row r="141" spans="2:10" x14ac:dyDescent="0.2">
      <c r="B141" s="71">
        <v>4</v>
      </c>
      <c r="C141" s="102"/>
      <c r="D141" s="103" t="s">
        <v>152</v>
      </c>
      <c r="E141" s="36" t="str">
        <f t="shared" si="13"/>
        <v>210xxx</v>
      </c>
      <c r="F141" s="46"/>
      <c r="G141" s="46"/>
      <c r="H141" s="46"/>
      <c r="I141" s="46"/>
    </row>
    <row r="142" spans="2:10" x14ac:dyDescent="0.2">
      <c r="B142" s="71">
        <v>5</v>
      </c>
      <c r="C142" s="102"/>
      <c r="D142" s="103" t="s">
        <v>153</v>
      </c>
      <c r="E142" s="36" t="str">
        <f t="shared" si="13"/>
        <v>212xxx</v>
      </c>
      <c r="F142" s="46"/>
      <c r="G142" s="46"/>
      <c r="H142" s="46"/>
      <c r="I142" s="46"/>
    </row>
    <row r="143" spans="2:10" x14ac:dyDescent="0.2">
      <c r="B143" s="71">
        <v>6</v>
      </c>
      <c r="C143" s="102"/>
      <c r="D143" s="103" t="s">
        <v>154</v>
      </c>
      <c r="E143" s="36" t="str">
        <f t="shared" si="13"/>
        <v>208xxx</v>
      </c>
      <c r="F143" s="46"/>
      <c r="G143" s="46"/>
      <c r="H143" s="46"/>
      <c r="I143" s="46"/>
    </row>
    <row r="144" spans="2:10" x14ac:dyDescent="0.2">
      <c r="B144" s="71">
        <v>7</v>
      </c>
      <c r="C144" s="102"/>
      <c r="D144" s="103" t="str">
        <f t="shared" ref="D144:D162" si="14">LEFT(C144,3)</f>
        <v/>
      </c>
      <c r="E144" s="36"/>
      <c r="F144" s="46"/>
      <c r="G144" s="46"/>
      <c r="H144" s="46"/>
      <c r="I144" s="46"/>
    </row>
    <row r="145" spans="2:9" x14ac:dyDescent="0.2">
      <c r="B145" s="71">
        <v>8</v>
      </c>
      <c r="C145" s="102"/>
      <c r="D145" s="103" t="str">
        <f t="shared" si="14"/>
        <v/>
      </c>
      <c r="E145" s="36"/>
      <c r="F145" s="46"/>
      <c r="G145" s="46"/>
      <c r="H145" s="46"/>
      <c r="I145" s="46"/>
    </row>
    <row r="146" spans="2:9" x14ac:dyDescent="0.2">
      <c r="B146" s="71">
        <v>9</v>
      </c>
      <c r="C146" s="102"/>
      <c r="D146" s="103" t="str">
        <f t="shared" si="14"/>
        <v/>
      </c>
      <c r="E146" s="36"/>
      <c r="F146" s="46"/>
      <c r="G146" s="46"/>
      <c r="H146" s="46"/>
      <c r="I146" s="46"/>
    </row>
    <row r="147" spans="2:9" x14ac:dyDescent="0.2">
      <c r="B147" s="71">
        <v>10</v>
      </c>
      <c r="C147" s="102"/>
      <c r="D147" s="103" t="str">
        <f t="shared" si="14"/>
        <v/>
      </c>
      <c r="E147" s="36"/>
      <c r="F147" s="46"/>
      <c r="G147" s="46"/>
      <c r="H147" s="46"/>
      <c r="I147" s="46"/>
    </row>
    <row r="148" spans="2:9" x14ac:dyDescent="0.2">
      <c r="B148" s="71">
        <v>11</v>
      </c>
      <c r="C148" s="102"/>
      <c r="D148" s="103" t="str">
        <f t="shared" si="14"/>
        <v/>
      </c>
      <c r="E148" s="36"/>
      <c r="F148" s="46"/>
      <c r="G148" s="46"/>
      <c r="H148" s="46"/>
      <c r="I148" s="46"/>
    </row>
    <row r="149" spans="2:9" x14ac:dyDescent="0.2">
      <c r="B149" s="71">
        <v>12</v>
      </c>
      <c r="C149" s="102"/>
      <c r="D149" s="103" t="str">
        <f t="shared" si="14"/>
        <v/>
      </c>
      <c r="E149" s="36"/>
      <c r="F149" s="46"/>
      <c r="G149" s="46"/>
      <c r="H149" s="46"/>
      <c r="I149" s="46"/>
    </row>
    <row r="150" spans="2:9" x14ac:dyDescent="0.2">
      <c r="B150" s="71">
        <v>13</v>
      </c>
      <c r="C150" s="102"/>
      <c r="D150" s="103" t="str">
        <f t="shared" si="14"/>
        <v/>
      </c>
      <c r="E150" s="36"/>
      <c r="F150" s="46"/>
      <c r="G150" s="46"/>
      <c r="H150" s="46"/>
      <c r="I150" s="46"/>
    </row>
    <row r="151" spans="2:9" x14ac:dyDescent="0.2">
      <c r="B151" s="71">
        <v>14</v>
      </c>
      <c r="C151" s="102"/>
      <c r="D151" s="103" t="str">
        <f t="shared" si="14"/>
        <v/>
      </c>
      <c r="E151" s="36"/>
      <c r="F151" s="46"/>
      <c r="G151" s="46"/>
      <c r="H151" s="46"/>
      <c r="I151" s="46"/>
    </row>
    <row r="152" spans="2:9" x14ac:dyDescent="0.2">
      <c r="B152" s="71">
        <v>15</v>
      </c>
      <c r="C152" s="102"/>
      <c r="D152" s="103" t="str">
        <f t="shared" si="14"/>
        <v/>
      </c>
      <c r="E152" s="36"/>
      <c r="F152" s="46"/>
      <c r="G152" s="46"/>
      <c r="H152" s="46"/>
      <c r="I152" s="46"/>
    </row>
    <row r="153" spans="2:9" x14ac:dyDescent="0.2">
      <c r="B153" s="71">
        <v>16</v>
      </c>
      <c r="C153" s="102"/>
      <c r="D153" s="103" t="str">
        <f t="shared" si="14"/>
        <v/>
      </c>
      <c r="E153" s="36"/>
      <c r="F153" s="46"/>
      <c r="G153" s="46"/>
      <c r="H153" s="46"/>
      <c r="I153" s="46"/>
    </row>
    <row r="154" spans="2:9" x14ac:dyDescent="0.2">
      <c r="B154" s="71">
        <v>17</v>
      </c>
      <c r="C154" s="102"/>
      <c r="D154" s="103" t="str">
        <f t="shared" si="14"/>
        <v/>
      </c>
      <c r="E154" s="36"/>
      <c r="F154" s="46"/>
      <c r="G154" s="46"/>
      <c r="H154" s="46"/>
      <c r="I154" s="46"/>
    </row>
    <row r="155" spans="2:9" x14ac:dyDescent="0.2">
      <c r="B155" s="71">
        <v>18</v>
      </c>
      <c r="C155" s="102"/>
      <c r="D155" s="103" t="str">
        <f t="shared" si="14"/>
        <v/>
      </c>
      <c r="E155" s="36"/>
      <c r="F155" s="46"/>
      <c r="G155" s="46"/>
      <c r="H155" s="46"/>
      <c r="I155" s="46"/>
    </row>
    <row r="156" spans="2:9" x14ac:dyDescent="0.2">
      <c r="B156" s="71">
        <v>19</v>
      </c>
      <c r="C156" s="102"/>
      <c r="D156" s="103" t="str">
        <f t="shared" si="14"/>
        <v/>
      </c>
      <c r="E156" s="36"/>
      <c r="F156" s="46"/>
      <c r="G156" s="46"/>
      <c r="H156" s="46"/>
      <c r="I156" s="46"/>
    </row>
    <row r="157" spans="2:9" x14ac:dyDescent="0.2">
      <c r="B157" s="71">
        <v>20</v>
      </c>
      <c r="C157" s="102"/>
      <c r="D157" s="103" t="str">
        <f t="shared" si="14"/>
        <v/>
      </c>
      <c r="E157" s="36"/>
      <c r="F157" s="46"/>
      <c r="G157" s="46"/>
      <c r="H157" s="46"/>
      <c r="I157" s="46"/>
    </row>
    <row r="158" spans="2:9" x14ac:dyDescent="0.2">
      <c r="B158" s="71">
        <v>21</v>
      </c>
      <c r="C158" s="102"/>
      <c r="D158" s="103" t="str">
        <f t="shared" si="14"/>
        <v/>
      </c>
      <c r="E158" s="36"/>
      <c r="F158" s="46"/>
      <c r="G158" s="46"/>
      <c r="H158" s="46"/>
      <c r="I158" s="46"/>
    </row>
    <row r="159" spans="2:9" x14ac:dyDescent="0.2">
      <c r="B159" s="71">
        <v>22</v>
      </c>
      <c r="C159" s="102"/>
      <c r="D159" s="103" t="str">
        <f t="shared" si="14"/>
        <v/>
      </c>
      <c r="E159" s="36"/>
      <c r="F159" s="46"/>
      <c r="G159" s="46"/>
      <c r="H159" s="46"/>
      <c r="I159" s="46"/>
    </row>
    <row r="160" spans="2:9" x14ac:dyDescent="0.2">
      <c r="B160" s="71">
        <v>23</v>
      </c>
      <c r="C160" s="102"/>
      <c r="D160" s="103" t="str">
        <f t="shared" si="14"/>
        <v/>
      </c>
      <c r="E160" s="36"/>
      <c r="F160" s="46"/>
      <c r="G160" s="46"/>
      <c r="H160" s="46"/>
      <c r="I160" s="46"/>
    </row>
    <row r="161" spans="2:17" x14ac:dyDescent="0.2">
      <c r="B161" s="71">
        <v>24</v>
      </c>
      <c r="C161" s="102"/>
      <c r="D161" s="103" t="str">
        <f t="shared" si="14"/>
        <v/>
      </c>
      <c r="E161" s="36"/>
      <c r="F161" s="46"/>
      <c r="G161" s="46"/>
      <c r="H161" s="46"/>
      <c r="I161" s="46"/>
    </row>
    <row r="162" spans="2:17" x14ac:dyDescent="0.2">
      <c r="B162" s="71">
        <v>25</v>
      </c>
      <c r="C162" s="102"/>
      <c r="D162" s="103" t="str">
        <f t="shared" si="14"/>
        <v/>
      </c>
      <c r="E162" s="36"/>
      <c r="F162" s="46"/>
      <c r="G162" s="46"/>
      <c r="H162" s="46"/>
      <c r="I162" s="46"/>
    </row>
    <row r="163" spans="2:17" s="46" customFormat="1" x14ac:dyDescent="0.2">
      <c r="B163" s="71"/>
    </row>
    <row r="164" spans="2:17" s="46" customFormat="1" x14ac:dyDescent="0.2">
      <c r="B164" s="71"/>
    </row>
    <row r="165" spans="2:17" s="46" customFormat="1" x14ac:dyDescent="0.2">
      <c r="B165" s="71"/>
    </row>
    <row r="166" spans="2:17" s="46" customFormat="1" x14ac:dyDescent="0.2">
      <c r="B166" s="71"/>
    </row>
    <row r="167" spans="2:17" s="91" customFormat="1" x14ac:dyDescent="0.2">
      <c r="B167" s="92"/>
    </row>
    <row r="168" spans="2:17" s="46" customFormat="1" x14ac:dyDescent="0.2">
      <c r="D168" s="93"/>
      <c r="F168" s="93"/>
      <c r="H168" s="93"/>
      <c r="J168" s="93"/>
    </row>
    <row r="169" spans="2:17" x14ac:dyDescent="0.2">
      <c r="C169" s="94"/>
      <c r="D169" s="36"/>
      <c r="F169" s="36"/>
      <c r="H169" s="36"/>
      <c r="J169" s="36"/>
    </row>
    <row r="170" spans="2:17" s="46" customFormat="1" x14ac:dyDescent="0.2">
      <c r="C170" s="94"/>
      <c r="D170" s="36"/>
      <c r="F170" s="36"/>
      <c r="H170" s="36"/>
      <c r="J170" s="36"/>
    </row>
    <row r="171" spans="2:17" s="46" customFormat="1" x14ac:dyDescent="0.2">
      <c r="C171" s="74"/>
    </row>
    <row r="172" spans="2:17" s="46" customFormat="1" x14ac:dyDescent="0.2">
      <c r="Q172" s="95"/>
    </row>
    <row r="173" spans="2:17" s="46" customFormat="1" x14ac:dyDescent="0.2">
      <c r="B173" s="96"/>
      <c r="C173" s="74"/>
      <c r="D173" s="93"/>
      <c r="F173" s="93"/>
      <c r="H173" s="93"/>
      <c r="J173" s="93"/>
      <c r="Q173" s="97"/>
    </row>
    <row r="174" spans="2:17" x14ac:dyDescent="0.2">
      <c r="B174" s="98"/>
      <c r="C174" s="35"/>
      <c r="D174" s="36"/>
      <c r="E174" s="37"/>
      <c r="F174" s="36"/>
      <c r="G174" s="37"/>
      <c r="H174" s="36"/>
      <c r="I174" s="37"/>
      <c r="J174" s="36"/>
      <c r="Q174" s="99"/>
    </row>
    <row r="175" spans="2:17" x14ac:dyDescent="0.2">
      <c r="B175" s="98"/>
      <c r="C175" s="35"/>
      <c r="D175" s="36"/>
      <c r="E175" s="37"/>
      <c r="F175" s="36"/>
      <c r="G175" s="37"/>
      <c r="H175" s="36"/>
      <c r="I175" s="37"/>
      <c r="J175" s="36"/>
      <c r="Q175" s="99"/>
    </row>
    <row r="176" spans="2:17" x14ac:dyDescent="0.2">
      <c r="B176" s="98"/>
      <c r="C176" s="35"/>
      <c r="D176" s="36"/>
      <c r="E176" s="37"/>
      <c r="F176" s="36"/>
      <c r="G176" s="37"/>
      <c r="H176" s="36"/>
      <c r="I176" s="37"/>
      <c r="J176" s="36"/>
      <c r="Q176" s="99"/>
    </row>
    <row r="177" spans="2:17" x14ac:dyDescent="0.2">
      <c r="B177" s="98"/>
      <c r="C177" s="35"/>
      <c r="D177" s="36"/>
      <c r="E177" s="37"/>
      <c r="F177" s="36"/>
      <c r="G177" s="37"/>
      <c r="H177" s="36"/>
      <c r="I177" s="37"/>
      <c r="J177" s="36"/>
      <c r="Q177" s="99"/>
    </row>
    <row r="178" spans="2:17" x14ac:dyDescent="0.2">
      <c r="B178" s="98"/>
      <c r="C178" s="35"/>
      <c r="D178" s="36"/>
      <c r="E178" s="37"/>
      <c r="F178" s="36"/>
      <c r="G178" s="37"/>
      <c r="H178" s="36"/>
      <c r="I178" s="37"/>
      <c r="J178" s="36"/>
      <c r="Q178" s="99"/>
    </row>
    <row r="179" spans="2:17" x14ac:dyDescent="0.2">
      <c r="B179" s="98"/>
      <c r="C179" s="35"/>
      <c r="D179" s="36"/>
      <c r="E179" s="37"/>
      <c r="F179" s="36"/>
      <c r="G179" s="37"/>
      <c r="H179" s="36"/>
      <c r="I179" s="37"/>
      <c r="J179" s="36"/>
      <c r="Q179" s="99"/>
    </row>
    <row r="180" spans="2:17" s="46" customFormat="1" x14ac:dyDescent="0.2">
      <c r="B180" s="51"/>
      <c r="Q180" s="99"/>
    </row>
    <row r="181" spans="2:17" s="96" customFormat="1" ht="13.5" thickBot="1" x14ac:dyDescent="0.25">
      <c r="B181" s="100"/>
      <c r="C181" s="100"/>
      <c r="D181" s="100"/>
      <c r="E181" s="100"/>
      <c r="F181" s="100"/>
      <c r="G181" s="100"/>
      <c r="H181" s="100"/>
      <c r="I181" s="100"/>
      <c r="J181" s="100"/>
      <c r="Q181" s="101"/>
    </row>
    <row r="182" spans="2:17" s="46" customFormat="1" x14ac:dyDescent="0.2">
      <c r="Q182" s="99"/>
    </row>
    <row r="183" spans="2:17" s="46" customFormat="1" x14ac:dyDescent="0.2">
      <c r="C183" s="74"/>
      <c r="D183" s="93"/>
      <c r="F183" s="93"/>
      <c r="H183" s="93"/>
      <c r="J183" s="93"/>
    </row>
    <row r="184" spans="2:17" x14ac:dyDescent="0.2">
      <c r="B184" s="71"/>
      <c r="C184" s="38"/>
      <c r="D184" s="39"/>
      <c r="E184" s="40"/>
      <c r="F184" s="39"/>
      <c r="G184" s="40"/>
      <c r="H184" s="39"/>
      <c r="I184" s="40"/>
      <c r="J184" s="39"/>
    </row>
    <row r="185" spans="2:17" x14ac:dyDescent="0.2">
      <c r="B185" s="71"/>
      <c r="C185" s="38"/>
      <c r="D185" s="39"/>
      <c r="E185" s="40"/>
      <c r="F185" s="39"/>
      <c r="G185" s="40"/>
      <c r="H185" s="39"/>
      <c r="I185" s="40"/>
      <c r="J185" s="39"/>
    </row>
    <row r="186" spans="2:17" x14ac:dyDescent="0.2">
      <c r="B186" s="71"/>
      <c r="C186" s="38"/>
      <c r="D186" s="39"/>
      <c r="E186" s="40"/>
      <c r="F186" s="39"/>
      <c r="G186" s="40"/>
      <c r="H186" s="39"/>
      <c r="I186" s="40"/>
      <c r="J186" s="39"/>
    </row>
    <row r="187" spans="2:17" x14ac:dyDescent="0.2">
      <c r="B187" s="71"/>
      <c r="C187" s="38"/>
      <c r="D187" s="39"/>
      <c r="E187" s="40"/>
      <c r="F187" s="39"/>
      <c r="G187" s="40"/>
      <c r="H187" s="39"/>
      <c r="I187" s="40"/>
      <c r="J187" s="39"/>
    </row>
    <row r="188" spans="2:17" x14ac:dyDescent="0.2">
      <c r="B188" s="71"/>
      <c r="C188" s="38"/>
      <c r="D188" s="41"/>
      <c r="E188" s="40"/>
      <c r="F188" s="41"/>
      <c r="G188" s="40"/>
      <c r="H188" s="41"/>
      <c r="I188" s="40"/>
      <c r="J188" s="41"/>
    </row>
    <row r="189" spans="2:17" x14ac:dyDescent="0.2">
      <c r="B189" s="71"/>
      <c r="C189" s="38"/>
      <c r="D189" s="41"/>
      <c r="E189" s="40"/>
      <c r="F189" s="41"/>
      <c r="G189" s="40"/>
      <c r="H189" s="41"/>
      <c r="I189" s="40"/>
      <c r="J189" s="41"/>
    </row>
    <row r="190" spans="2:17" s="46" customFormat="1" x14ac:dyDescent="0.2">
      <c r="B190" s="71"/>
      <c r="C190" s="71"/>
    </row>
    <row r="191" spans="2:17" s="46" customFormat="1" x14ac:dyDescent="0.2">
      <c r="B191" s="71"/>
      <c r="C191" s="71"/>
    </row>
    <row r="192" spans="2:17" s="46" customFormat="1" x14ac:dyDescent="0.2">
      <c r="B192" s="71"/>
      <c r="C192" s="71"/>
    </row>
    <row r="193" spans="2:9" s="46" customFormat="1" x14ac:dyDescent="0.2">
      <c r="B193" s="74"/>
    </row>
    <row r="194" spans="2:9" s="46" customFormat="1" x14ac:dyDescent="0.2">
      <c r="B194" s="95"/>
    </row>
    <row r="195" spans="2:9" s="46" customFormat="1" x14ac:dyDescent="0.2">
      <c r="B195" s="71"/>
    </row>
    <row r="196" spans="2:9" x14ac:dyDescent="0.2">
      <c r="B196" s="71"/>
      <c r="C196" s="78"/>
      <c r="D196" s="78"/>
      <c r="E196" s="78"/>
      <c r="F196" s="46"/>
      <c r="G196" s="46"/>
      <c r="H196" s="46"/>
      <c r="I196" s="46"/>
    </row>
    <row r="197" spans="2:9" x14ac:dyDescent="0.2">
      <c r="B197" s="71"/>
      <c r="C197" s="102"/>
      <c r="D197" s="103"/>
      <c r="E197" s="36"/>
      <c r="F197" s="46"/>
      <c r="G197" s="46"/>
      <c r="H197" s="46"/>
      <c r="I197" s="46"/>
    </row>
    <row r="198" spans="2:9" x14ac:dyDescent="0.2">
      <c r="B198" s="71"/>
      <c r="C198" s="102"/>
      <c r="D198" s="103"/>
      <c r="E198" s="36"/>
      <c r="F198" s="46"/>
      <c r="G198" s="46"/>
      <c r="H198" s="46"/>
      <c r="I198" s="46"/>
    </row>
    <row r="199" spans="2:9" x14ac:dyDescent="0.2">
      <c r="B199" s="71"/>
      <c r="C199" s="102"/>
      <c r="D199" s="103"/>
      <c r="E199" s="36"/>
      <c r="F199" s="46"/>
      <c r="G199" s="46"/>
      <c r="H199" s="46"/>
      <c r="I199" s="46"/>
    </row>
    <row r="200" spans="2:9" x14ac:dyDescent="0.2">
      <c r="B200" s="71"/>
      <c r="C200" s="102"/>
      <c r="D200" s="103"/>
      <c r="E200" s="36"/>
      <c r="F200" s="46"/>
      <c r="G200" s="46"/>
      <c r="H200" s="46"/>
      <c r="I200" s="46"/>
    </row>
    <row r="201" spans="2:9" x14ac:dyDescent="0.2">
      <c r="B201" s="71"/>
      <c r="C201" s="102"/>
      <c r="D201" s="103"/>
      <c r="E201" s="36"/>
      <c r="F201" s="46"/>
      <c r="G201" s="46"/>
      <c r="H201" s="46"/>
      <c r="I201" s="46"/>
    </row>
    <row r="202" spans="2:9" x14ac:dyDescent="0.2">
      <c r="B202" s="71"/>
      <c r="C202" s="102"/>
      <c r="D202" s="103"/>
      <c r="E202" s="36"/>
      <c r="F202" s="46"/>
      <c r="G202" s="46"/>
      <c r="H202" s="46"/>
      <c r="I202" s="46"/>
    </row>
    <row r="203" spans="2:9" x14ac:dyDescent="0.2">
      <c r="B203" s="71"/>
      <c r="C203" s="102"/>
      <c r="D203" s="103"/>
      <c r="E203" s="36"/>
      <c r="F203" s="46"/>
      <c r="G203" s="46"/>
      <c r="H203" s="46"/>
      <c r="I203" s="46"/>
    </row>
    <row r="204" spans="2:9" x14ac:dyDescent="0.2">
      <c r="B204" s="71"/>
      <c r="C204" s="102"/>
      <c r="D204" s="103"/>
      <c r="E204" s="36"/>
      <c r="F204" s="46"/>
      <c r="G204" s="46"/>
      <c r="H204" s="46"/>
      <c r="I204" s="46"/>
    </row>
    <row r="205" spans="2:9" x14ac:dyDescent="0.2">
      <c r="B205" s="71"/>
      <c r="C205" s="102"/>
      <c r="D205" s="103"/>
      <c r="E205" s="36"/>
      <c r="F205" s="46"/>
      <c r="G205" s="46"/>
      <c r="H205" s="46"/>
      <c r="I205" s="46"/>
    </row>
    <row r="206" spans="2:9" x14ac:dyDescent="0.2">
      <c r="B206" s="71"/>
      <c r="C206" s="102"/>
      <c r="D206" s="103"/>
      <c r="E206" s="36"/>
      <c r="F206" s="46"/>
      <c r="G206" s="46"/>
      <c r="H206" s="46"/>
      <c r="I206" s="46"/>
    </row>
    <row r="207" spans="2:9" x14ac:dyDescent="0.2">
      <c r="B207" s="71"/>
      <c r="C207" s="102"/>
      <c r="D207" s="103"/>
      <c r="E207" s="36"/>
      <c r="F207" s="46"/>
      <c r="G207" s="46"/>
      <c r="H207" s="46"/>
      <c r="I207" s="46"/>
    </row>
    <row r="208" spans="2:9" x14ac:dyDescent="0.2">
      <c r="B208" s="71"/>
      <c r="C208" s="102"/>
      <c r="D208" s="103"/>
      <c r="E208" s="36"/>
      <c r="F208" s="46"/>
      <c r="G208" s="46"/>
      <c r="H208" s="46"/>
      <c r="I208" s="46"/>
    </row>
    <row r="209" spans="2:9" x14ac:dyDescent="0.2">
      <c r="B209" s="71"/>
      <c r="C209" s="102"/>
      <c r="D209" s="103"/>
      <c r="E209" s="36"/>
      <c r="F209" s="46"/>
      <c r="G209" s="46"/>
      <c r="H209" s="46"/>
      <c r="I209" s="46"/>
    </row>
    <row r="210" spans="2:9" x14ac:dyDescent="0.2">
      <c r="B210" s="71"/>
      <c r="C210" s="102"/>
      <c r="D210" s="103"/>
      <c r="E210" s="36"/>
      <c r="F210" s="46"/>
      <c r="G210" s="46"/>
      <c r="H210" s="46"/>
      <c r="I210" s="46"/>
    </row>
    <row r="211" spans="2:9" x14ac:dyDescent="0.2">
      <c r="B211" s="71"/>
      <c r="C211" s="102"/>
      <c r="D211" s="103"/>
      <c r="E211" s="36"/>
      <c r="F211" s="46"/>
      <c r="G211" s="46"/>
      <c r="H211" s="46"/>
      <c r="I211" s="46"/>
    </row>
    <row r="212" spans="2:9" x14ac:dyDescent="0.2">
      <c r="B212" s="71"/>
      <c r="C212" s="102"/>
      <c r="D212" s="103"/>
      <c r="E212" s="36"/>
      <c r="F212" s="46"/>
      <c r="G212" s="46"/>
      <c r="H212" s="46"/>
      <c r="I212" s="46"/>
    </row>
    <row r="213" spans="2:9" x14ac:dyDescent="0.2">
      <c r="B213" s="71"/>
      <c r="C213" s="102"/>
      <c r="D213" s="103"/>
      <c r="E213" s="36"/>
      <c r="F213" s="46"/>
      <c r="G213" s="46"/>
      <c r="H213" s="46"/>
      <c r="I213" s="46"/>
    </row>
    <row r="214" spans="2:9" x14ac:dyDescent="0.2">
      <c r="B214" s="71"/>
      <c r="C214" s="102"/>
      <c r="D214" s="103"/>
      <c r="E214" s="36"/>
      <c r="F214" s="46"/>
      <c r="G214" s="46"/>
      <c r="H214" s="46"/>
      <c r="I214" s="46"/>
    </row>
    <row r="215" spans="2:9" x14ac:dyDescent="0.2">
      <c r="B215" s="71"/>
      <c r="C215" s="102"/>
      <c r="D215" s="103"/>
      <c r="E215" s="36"/>
      <c r="F215" s="46"/>
      <c r="G215" s="46"/>
      <c r="H215" s="46"/>
      <c r="I215" s="46"/>
    </row>
    <row r="216" spans="2:9" x14ac:dyDescent="0.2">
      <c r="B216" s="71"/>
      <c r="C216" s="102"/>
      <c r="D216" s="103"/>
      <c r="E216" s="36"/>
      <c r="F216" s="46"/>
      <c r="G216" s="46"/>
      <c r="H216" s="46"/>
      <c r="I216" s="46"/>
    </row>
    <row r="217" spans="2:9" x14ac:dyDescent="0.2">
      <c r="B217" s="71"/>
      <c r="C217" s="102"/>
      <c r="D217" s="103"/>
      <c r="E217" s="36"/>
      <c r="F217" s="46"/>
      <c r="G217" s="46"/>
      <c r="H217" s="46"/>
      <c r="I217" s="46"/>
    </row>
    <row r="218" spans="2:9" x14ac:dyDescent="0.2">
      <c r="B218" s="71"/>
      <c r="C218" s="102"/>
      <c r="D218" s="103"/>
      <c r="E218" s="36"/>
      <c r="F218" s="46"/>
      <c r="G218" s="46"/>
      <c r="H218" s="46"/>
      <c r="I218" s="46"/>
    </row>
    <row r="219" spans="2:9" x14ac:dyDescent="0.2">
      <c r="B219" s="71"/>
      <c r="C219" s="102"/>
      <c r="D219" s="103"/>
      <c r="E219" s="36"/>
      <c r="F219" s="46"/>
      <c r="G219" s="46"/>
      <c r="H219" s="46"/>
      <c r="I219" s="46"/>
    </row>
    <row r="220" spans="2:9" x14ac:dyDescent="0.2">
      <c r="B220" s="71"/>
      <c r="C220" s="102"/>
      <c r="D220" s="103"/>
      <c r="E220" s="36"/>
      <c r="F220" s="46"/>
      <c r="G220" s="46"/>
      <c r="H220" s="46"/>
      <c r="I220" s="46"/>
    </row>
    <row r="221" spans="2:9" x14ac:dyDescent="0.2">
      <c r="B221" s="71"/>
      <c r="C221" s="102"/>
      <c r="D221" s="103"/>
      <c r="E221" s="36"/>
      <c r="F221" s="46"/>
      <c r="G221" s="46"/>
      <c r="H221" s="46"/>
      <c r="I221" s="46"/>
    </row>
  </sheetData>
  <autoFilter ref="C35:F90" xr:uid="{1BD1D9B3-7510-43A4-9B02-9096676B3148}"/>
  <phoneticPr fontId="28" type="noConversion"/>
  <dataValidations count="2">
    <dataValidation type="list" allowBlank="1" showInputMessage="1" sqref="C115:C120 E174:E179 G174:G179 I174:I179 C174:C179 E115:E120 G115:G120 I115:I120" xr:uid="{EFE52F7E-C443-49FF-BD03-037D8083BEDE}">
      <formula1>$Q$115:$Q$123</formula1>
    </dataValidation>
    <dataValidation type="list" allowBlank="1" showInputMessage="1" sqref="C36:C90" xr:uid="{202AB03C-CBD6-45FE-922A-827F1985CDFD}">
      <formula1>"&lt;Select One&gt;,Technical,Financial,Price"</formula1>
    </dataValidation>
  </dataValidations>
  <pageMargins left="0.7" right="0.7" top="0.75" bottom="0.75" header="0.3" footer="0.3"/>
  <pageSetup scale="42" orientation="portrait" r:id="rId1"/>
  <headerFooter>
    <oddFooter>&amp;R&amp;G</oddFooter>
  </headerFooter>
  <colBreaks count="1" manualBreakCount="1">
    <brk id="8" max="1048575" man="1"/>
  </col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F721A-420F-4B12-93FB-6722D4335CCF}">
  <sheetPr>
    <tabColor rgb="FFC00000"/>
  </sheetPr>
  <dimension ref="A1:E50"/>
  <sheetViews>
    <sheetView workbookViewId="0"/>
  </sheetViews>
  <sheetFormatPr defaultColWidth="8.75" defaultRowHeight="15" x14ac:dyDescent="0.25"/>
  <cols>
    <col min="1" max="1" width="1.5" style="1" customWidth="1"/>
    <col min="2" max="2" width="26.75" style="1" customWidth="1"/>
    <col min="3" max="3" width="67.875" style="1" customWidth="1"/>
    <col min="4" max="4" width="52.375" style="1" customWidth="1"/>
    <col min="5" max="16384" width="8.75" style="1"/>
  </cols>
  <sheetData>
    <row r="1" spans="1:5" ht="15.75" x14ac:dyDescent="0.25">
      <c r="B1" s="10" t="str">
        <f>INPUT!$C$3</f>
        <v>Albemarle County</v>
      </c>
      <c r="C1" s="11"/>
      <c r="D1" s="2"/>
      <c r="E1" s="2"/>
    </row>
    <row r="2" spans="1:5" ht="15.75" x14ac:dyDescent="0.25">
      <c r="B2" s="10" t="str">
        <f>INPUT!$D$11</f>
        <v>RFP#&lt;######&gt;</v>
      </c>
      <c r="C2" s="11"/>
      <c r="D2" s="2"/>
      <c r="E2" s="2"/>
    </row>
    <row r="3" spans="1:5" ht="15.75" x14ac:dyDescent="0.25">
      <c r="B3" s="157" t="str">
        <f>INPUT!$C$23</f>
        <v>PBM</v>
      </c>
      <c r="C3" s="157"/>
      <c r="D3" s="2"/>
      <c r="E3" s="2"/>
    </row>
    <row r="4" spans="1:5" s="12" customFormat="1" ht="15.75" x14ac:dyDescent="0.25">
      <c r="B4" s="15" t="s">
        <v>155</v>
      </c>
      <c r="D4" s="14"/>
      <c r="E4" s="14"/>
    </row>
    <row r="5" spans="1:5" x14ac:dyDescent="0.25">
      <c r="D5" s="2"/>
      <c r="E5" s="2"/>
    </row>
    <row r="6" spans="1:5" ht="16.5" thickBot="1" x14ac:dyDescent="0.3">
      <c r="B6" s="50" t="s">
        <v>156</v>
      </c>
      <c r="C6" s="50"/>
      <c r="D6" s="50"/>
      <c r="E6" s="2"/>
    </row>
    <row r="7" spans="1:5" ht="34.15" customHeight="1" thickTop="1" x14ac:dyDescent="0.25">
      <c r="A7" s="104"/>
      <c r="B7" s="105" t="s">
        <v>157</v>
      </c>
      <c r="C7" s="158" t="s">
        <v>158</v>
      </c>
      <c r="D7" s="159"/>
      <c r="E7" s="2"/>
    </row>
    <row r="8" spans="1:5" ht="31.15" customHeight="1" x14ac:dyDescent="0.25">
      <c r="A8" s="104"/>
      <c r="B8" s="106" t="s">
        <v>159</v>
      </c>
      <c r="C8" s="160" t="str">
        <f>"The following Proposal Forms in this workbook will be used to gather vendor responses in regards to your capabilities to provide the required services of this RFP to "&amp;$B$1&amp;". Your responses will be compared and evaluated against the other vendors responses. "</f>
        <v xml:space="preserve">The following Proposal Forms in this workbook will be used to gather vendor responses in regards to your capabilities to provide the required services of this RFP to Albemarle County. Your responses will be compared and evaluated against the other vendors responses. </v>
      </c>
      <c r="D8" s="161"/>
      <c r="E8" s="2"/>
    </row>
    <row r="9" spans="1:5" ht="102" customHeight="1" x14ac:dyDescent="0.25">
      <c r="A9" s="104"/>
      <c r="B9" s="107"/>
      <c r="C9" s="162" t="s">
        <v>160</v>
      </c>
      <c r="D9" s="163"/>
      <c r="E9" s="2"/>
    </row>
    <row r="10" spans="1:5" ht="233.45" customHeight="1" x14ac:dyDescent="0.25">
      <c r="B10" s="108" t="s">
        <v>161</v>
      </c>
      <c r="C10" s="164" t="s">
        <v>162</v>
      </c>
      <c r="D10" s="165"/>
      <c r="E10" s="2"/>
    </row>
    <row r="11" spans="1:5" x14ac:dyDescent="0.25">
      <c r="B11" s="109" t="s">
        <v>163</v>
      </c>
      <c r="C11" s="151"/>
      <c r="D11" s="152"/>
      <c r="E11" s="2"/>
    </row>
    <row r="12" spans="1:5" x14ac:dyDescent="0.25">
      <c r="B12" s="110" t="s">
        <v>164</v>
      </c>
      <c r="C12" s="153" t="str">
        <f>INPUT!$C$23</f>
        <v>PBM</v>
      </c>
      <c r="D12" s="154"/>
      <c r="E12" s="2"/>
    </row>
    <row r="13" spans="1:5" x14ac:dyDescent="0.25">
      <c r="B13" s="110" t="s">
        <v>165</v>
      </c>
      <c r="C13" s="155">
        <f>INPUT!$C$8</f>
        <v>46753</v>
      </c>
      <c r="D13" s="156"/>
      <c r="E13" s="2"/>
    </row>
    <row r="14" spans="1:5" x14ac:dyDescent="0.25">
      <c r="B14" s="110" t="s">
        <v>166</v>
      </c>
      <c r="C14" s="153"/>
      <c r="D14" s="154"/>
      <c r="E14" s="2"/>
    </row>
    <row r="15" spans="1:5" x14ac:dyDescent="0.25">
      <c r="B15" s="111" t="s">
        <v>167</v>
      </c>
      <c r="C15" s="112" t="s">
        <v>168</v>
      </c>
      <c r="D15" s="113" t="s">
        <v>169</v>
      </c>
      <c r="E15" s="2"/>
    </row>
    <row r="16" spans="1:5" x14ac:dyDescent="0.25">
      <c r="B16" s="114"/>
      <c r="C16" s="115" t="s">
        <v>170</v>
      </c>
      <c r="D16" s="116" t="s">
        <v>171</v>
      </c>
      <c r="E16" s="2"/>
    </row>
    <row r="17" spans="2:4" x14ac:dyDescent="0.25">
      <c r="B17" s="114"/>
      <c r="C17" s="117" t="s">
        <v>172</v>
      </c>
      <c r="D17" s="116" t="s">
        <v>171</v>
      </c>
    </row>
    <row r="18" spans="2:4" x14ac:dyDescent="0.25">
      <c r="B18" s="114"/>
      <c r="C18" s="117" t="s">
        <v>173</v>
      </c>
      <c r="D18" s="118" t="s">
        <v>174</v>
      </c>
    </row>
    <row r="19" spans="2:4" x14ac:dyDescent="0.25">
      <c r="B19" s="119"/>
      <c r="C19" s="120" t="s">
        <v>175</v>
      </c>
      <c r="D19" s="121" t="s">
        <v>176</v>
      </c>
    </row>
    <row r="20" spans="2:4" x14ac:dyDescent="0.25">
      <c r="B20" s="110" t="s">
        <v>177</v>
      </c>
      <c r="C20" s="153" t="str">
        <f>INPUT!F23</f>
        <v>Three (3) Years</v>
      </c>
      <c r="D20" s="154"/>
    </row>
    <row r="21" spans="2:4" x14ac:dyDescent="0.25">
      <c r="B21" s="122" t="s">
        <v>178</v>
      </c>
      <c r="C21" s="153"/>
      <c r="D21" s="154"/>
    </row>
    <row r="22" spans="2:4" x14ac:dyDescent="0.25">
      <c r="B22" s="122" t="s">
        <v>179</v>
      </c>
      <c r="C22" s="172"/>
      <c r="D22" s="173"/>
    </row>
    <row r="23" spans="2:4" x14ac:dyDescent="0.25">
      <c r="B23" s="122" t="s">
        <v>180</v>
      </c>
      <c r="C23" s="172"/>
      <c r="D23" s="173"/>
    </row>
    <row r="24" spans="2:4" x14ac:dyDescent="0.25">
      <c r="B24" s="123" t="s">
        <v>181</v>
      </c>
      <c r="C24" s="124" t="s">
        <v>182</v>
      </c>
      <c r="D24" s="125" t="s">
        <v>183</v>
      </c>
    </row>
    <row r="25" spans="2:4" x14ac:dyDescent="0.25">
      <c r="B25" s="126"/>
      <c r="C25" s="127" t="s">
        <v>184</v>
      </c>
      <c r="D25" s="150">
        <v>46297</v>
      </c>
    </row>
    <row r="26" spans="2:4" x14ac:dyDescent="0.25">
      <c r="B26" s="126"/>
      <c r="C26" s="127" t="s">
        <v>185</v>
      </c>
      <c r="D26" s="150">
        <v>46336</v>
      </c>
    </row>
    <row r="27" spans="2:4" x14ac:dyDescent="0.25">
      <c r="B27" s="126"/>
      <c r="C27" s="127" t="s">
        <v>186</v>
      </c>
      <c r="D27" s="150">
        <v>46338</v>
      </c>
    </row>
    <row r="28" spans="2:4" x14ac:dyDescent="0.25">
      <c r="B28" s="126"/>
      <c r="C28" s="127" t="s">
        <v>187</v>
      </c>
      <c r="D28" s="150">
        <v>46343</v>
      </c>
    </row>
    <row r="29" spans="2:4" x14ac:dyDescent="0.25">
      <c r="B29" s="126"/>
      <c r="C29" s="127" t="s">
        <v>188</v>
      </c>
      <c r="D29" s="150">
        <v>46447</v>
      </c>
    </row>
    <row r="30" spans="2:4" ht="28.9" customHeight="1" x14ac:dyDescent="0.25">
      <c r="B30" s="126"/>
      <c r="C30" s="127" t="s">
        <v>189</v>
      </c>
      <c r="D30" s="150">
        <v>46472</v>
      </c>
    </row>
    <row r="31" spans="2:4" x14ac:dyDescent="0.25">
      <c r="B31" s="126"/>
      <c r="C31" s="127" t="s">
        <v>190</v>
      </c>
      <c r="D31" s="150"/>
    </row>
    <row r="32" spans="2:4" x14ac:dyDescent="0.25">
      <c r="B32" s="126"/>
      <c r="C32" s="127" t="s">
        <v>191</v>
      </c>
      <c r="D32" s="150"/>
    </row>
    <row r="33" spans="2:4" x14ac:dyDescent="0.25">
      <c r="B33" s="126"/>
      <c r="C33" s="127" t="s">
        <v>192</v>
      </c>
      <c r="D33" s="150"/>
    </row>
    <row r="34" spans="2:4" x14ac:dyDescent="0.25">
      <c r="B34" s="126"/>
      <c r="C34" s="127" t="s">
        <v>193</v>
      </c>
      <c r="D34" s="150">
        <v>46539</v>
      </c>
    </row>
    <row r="35" spans="2:4" x14ac:dyDescent="0.25">
      <c r="B35" s="126"/>
      <c r="C35" s="127" t="s">
        <v>194</v>
      </c>
      <c r="D35" s="150">
        <v>46568</v>
      </c>
    </row>
    <row r="36" spans="2:4" x14ac:dyDescent="0.25">
      <c r="B36" s="128"/>
      <c r="C36" s="129" t="s">
        <v>195</v>
      </c>
      <c r="D36" s="130">
        <f>INPUT!$C$8</f>
        <v>46753</v>
      </c>
    </row>
    <row r="37" spans="2:4" x14ac:dyDescent="0.25">
      <c r="B37" s="131" t="s">
        <v>196</v>
      </c>
      <c r="C37" s="132" t="s">
        <v>197</v>
      </c>
      <c r="D37" s="133" t="s">
        <v>198</v>
      </c>
    </row>
    <row r="38" spans="2:4" x14ac:dyDescent="0.25">
      <c r="B38" s="134"/>
      <c r="C38" s="135" t="s">
        <v>199</v>
      </c>
      <c r="D38" s="136" t="s">
        <v>198</v>
      </c>
    </row>
    <row r="39" spans="2:4" x14ac:dyDescent="0.25">
      <c r="B39" s="134"/>
      <c r="C39" s="135" t="s">
        <v>200</v>
      </c>
      <c r="D39" s="136" t="s">
        <v>198</v>
      </c>
    </row>
    <row r="40" spans="2:4" x14ac:dyDescent="0.25">
      <c r="B40" s="134"/>
      <c r="C40" s="135" t="s">
        <v>201</v>
      </c>
      <c r="D40" s="136" t="s">
        <v>198</v>
      </c>
    </row>
    <row r="41" spans="2:4" x14ac:dyDescent="0.25">
      <c r="B41" s="134"/>
      <c r="C41" s="139"/>
      <c r="D41" s="140"/>
    </row>
    <row r="42" spans="2:4" x14ac:dyDescent="0.25">
      <c r="B42" s="137"/>
      <c r="C42" s="141"/>
      <c r="D42" s="142"/>
    </row>
    <row r="43" spans="2:4" ht="53.45" customHeight="1" x14ac:dyDescent="0.25">
      <c r="B43" s="138" t="s">
        <v>202</v>
      </c>
      <c r="C43" s="174" t="s">
        <v>203</v>
      </c>
      <c r="D43" s="175"/>
    </row>
    <row r="44" spans="2:4" x14ac:dyDescent="0.25">
      <c r="B44" s="138" t="s">
        <v>204</v>
      </c>
      <c r="C44" s="166"/>
      <c r="D44" s="167"/>
    </row>
    <row r="45" spans="2:4" x14ac:dyDescent="0.25">
      <c r="B45" s="138" t="s">
        <v>205</v>
      </c>
      <c r="C45" s="168"/>
      <c r="D45" s="169"/>
    </row>
    <row r="46" spans="2:4" x14ac:dyDescent="0.25">
      <c r="B46" s="138" t="s">
        <v>206</v>
      </c>
      <c r="C46" s="170"/>
      <c r="D46" s="171"/>
    </row>
    <row r="48" spans="2:4" ht="16.5" thickBot="1" x14ac:dyDescent="0.3">
      <c r="B48" s="3" t="s">
        <v>207</v>
      </c>
      <c r="C48" s="4"/>
    </row>
    <row r="49" spans="2:3" ht="25.9" customHeight="1" x14ac:dyDescent="0.25">
      <c r="B49" s="9" t="s">
        <v>208</v>
      </c>
      <c r="C49" s="44"/>
    </row>
    <row r="50" spans="2:3" ht="30" x14ac:dyDescent="0.25">
      <c r="B50" s="9" t="s">
        <v>209</v>
      </c>
      <c r="C50" s="45"/>
    </row>
  </sheetData>
  <sheetProtection formatCells="0" formatColumns="0" formatRows="0" autoFilter="0"/>
  <mergeCells count="17">
    <mergeCell ref="C44:D44"/>
    <mergeCell ref="C45:D45"/>
    <mergeCell ref="C46:D46"/>
    <mergeCell ref="C20:D20"/>
    <mergeCell ref="C21:D21"/>
    <mergeCell ref="C22:D22"/>
    <mergeCell ref="C23:D23"/>
    <mergeCell ref="C43:D43"/>
    <mergeCell ref="C11:D11"/>
    <mergeCell ref="C12:D12"/>
    <mergeCell ref="C13:D13"/>
    <mergeCell ref="C14:D14"/>
    <mergeCell ref="B3:C3"/>
    <mergeCell ref="C7:D7"/>
    <mergeCell ref="C8:D8"/>
    <mergeCell ref="C9:D9"/>
    <mergeCell ref="C10:D10"/>
  </mergeCells>
  <pageMargins left="0.2" right="0.2" top="0.25" bottom="0.5" header="0.3" footer="0.3"/>
  <pageSetup scale="59" fitToHeight="0" orientation="portrait" r:id="rId1"/>
  <headerFooter>
    <oddFooter>&amp;L&amp;A&amp;CPage &amp;P of &amp;N</oddFooter>
  </headerFooter>
  <colBreaks count="1" manualBreakCount="1">
    <brk id="1" max="15" man="1"/>
  </col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1F518-4181-4EAB-A894-AFF19A19E918}">
  <dimension ref="B1:N19"/>
  <sheetViews>
    <sheetView workbookViewId="0">
      <selection activeCell="C17" sqref="C17"/>
    </sheetView>
  </sheetViews>
  <sheetFormatPr defaultColWidth="8.75" defaultRowHeight="15" x14ac:dyDescent="0.25"/>
  <cols>
    <col min="1" max="1" width="1.5" style="1" customWidth="1"/>
    <col min="2" max="2" width="8.75" style="1"/>
    <col min="3" max="3" width="57.875" style="1" customWidth="1"/>
    <col min="4" max="4" width="52.375" style="1" customWidth="1"/>
    <col min="5" max="7" width="8.75" style="1"/>
    <col min="8" max="8" width="9.25" style="1" customWidth="1"/>
    <col min="9" max="16384" width="8.75" style="1"/>
  </cols>
  <sheetData>
    <row r="1" spans="2:14" s="12" customFormat="1" ht="15.75" x14ac:dyDescent="0.25">
      <c r="B1" s="10" t="str">
        <f>INPUT!$C$3</f>
        <v>Albemarle County</v>
      </c>
    </row>
    <row r="2" spans="2:14" s="12" customFormat="1" ht="15.75" x14ac:dyDescent="0.25">
      <c r="B2" s="10" t="str">
        <f>INPUT!$D$11</f>
        <v>RFP#&lt;######&gt;</v>
      </c>
    </row>
    <row r="3" spans="2:14" s="12" customFormat="1" ht="15.75" x14ac:dyDescent="0.25">
      <c r="B3" s="10" t="str">
        <f>INPUT!$C$23</f>
        <v>PBM</v>
      </c>
    </row>
    <row r="4" spans="2:14" s="12" customFormat="1" ht="15.75" x14ac:dyDescent="0.25">
      <c r="B4" s="13" t="str">
        <f>INPUT!F38</f>
        <v>Technical Proposal Form 1.0 - General Company Information</v>
      </c>
    </row>
    <row r="7" spans="2:14" ht="15.75" thickBot="1" x14ac:dyDescent="0.3">
      <c r="B7" s="48"/>
      <c r="C7" s="49"/>
    </row>
    <row r="8" spans="2:14" ht="15.75" thickBot="1" x14ac:dyDescent="0.3">
      <c r="B8" s="49"/>
      <c r="C8" s="6" t="s">
        <v>210</v>
      </c>
      <c r="D8" s="17">
        <f>'Instructions &amp; Info'!$C$44</f>
        <v>0</v>
      </c>
    </row>
    <row r="9" spans="2:14" ht="15.75" thickBot="1" x14ac:dyDescent="0.3">
      <c r="B9" s="52" t="s">
        <v>54</v>
      </c>
      <c r="C9" s="52" t="s">
        <v>211</v>
      </c>
      <c r="D9" s="53" t="s">
        <v>212</v>
      </c>
    </row>
    <row r="10" spans="2:14" ht="72" customHeight="1" thickTop="1" x14ac:dyDescent="0.25">
      <c r="B10" s="43">
        <v>1</v>
      </c>
      <c r="C10" s="47" t="s">
        <v>213</v>
      </c>
      <c r="D10" s="54"/>
    </row>
    <row r="11" spans="2:14" ht="25.5" x14ac:dyDescent="0.25">
      <c r="B11" s="43">
        <f>B10+1</f>
        <v>2</v>
      </c>
      <c r="C11" s="47" t="s">
        <v>214</v>
      </c>
      <c r="D11" s="54"/>
    </row>
    <row r="12" spans="2:14" ht="25.5" x14ac:dyDescent="0.25">
      <c r="B12" s="43">
        <f t="shared" ref="B12:B19" si="0">B11+1</f>
        <v>3</v>
      </c>
      <c r="C12" s="47" t="s">
        <v>215</v>
      </c>
      <c r="D12" s="54"/>
      <c r="E12" s="8"/>
      <c r="F12" s="8"/>
      <c r="G12" s="8"/>
      <c r="H12" s="8"/>
      <c r="I12" s="8"/>
      <c r="J12" s="8"/>
      <c r="K12" s="8"/>
      <c r="L12" s="8"/>
      <c r="M12" s="8"/>
      <c r="N12" s="8"/>
    </row>
    <row r="13" spans="2:14" ht="34.9" customHeight="1" x14ac:dyDescent="0.25">
      <c r="B13" s="43">
        <f t="shared" si="0"/>
        <v>4</v>
      </c>
      <c r="C13" s="47" t="s">
        <v>216</v>
      </c>
      <c r="D13" s="54"/>
      <c r="E13" s="8"/>
      <c r="F13" s="8"/>
      <c r="G13" s="8"/>
      <c r="H13" s="8"/>
      <c r="I13" s="8"/>
      <c r="J13" s="8"/>
      <c r="K13" s="8"/>
      <c r="L13" s="8"/>
      <c r="M13" s="8"/>
      <c r="N13" s="8"/>
    </row>
    <row r="14" spans="2:14" ht="29.45" customHeight="1" x14ac:dyDescent="0.25">
      <c r="B14" s="43">
        <f t="shared" si="0"/>
        <v>5</v>
      </c>
      <c r="C14" s="47" t="s">
        <v>217</v>
      </c>
      <c r="D14" s="54"/>
      <c r="E14" s="8"/>
      <c r="F14" s="8"/>
      <c r="G14" s="8"/>
      <c r="H14" s="8"/>
      <c r="I14" s="8"/>
      <c r="J14" s="8"/>
      <c r="K14" s="8"/>
      <c r="L14" s="8"/>
      <c r="M14" s="8"/>
      <c r="N14" s="8"/>
    </row>
    <row r="15" spans="2:14" ht="38.25" x14ac:dyDescent="0.25">
      <c r="B15" s="43">
        <f t="shared" si="0"/>
        <v>6</v>
      </c>
      <c r="C15" s="47" t="s">
        <v>218</v>
      </c>
      <c r="D15" s="54"/>
      <c r="E15" s="8"/>
      <c r="F15" s="8"/>
      <c r="G15" s="8"/>
      <c r="H15" s="8"/>
      <c r="I15" s="8"/>
      <c r="J15" s="8"/>
      <c r="K15" s="8"/>
      <c r="L15" s="8"/>
      <c r="M15" s="8"/>
      <c r="N15" s="8"/>
    </row>
    <row r="16" spans="2:14" ht="38.25" x14ac:dyDescent="0.25">
      <c r="B16" s="43">
        <f t="shared" si="0"/>
        <v>7</v>
      </c>
      <c r="C16" s="47" t="s">
        <v>219</v>
      </c>
      <c r="D16" s="54"/>
    </row>
    <row r="17" spans="2:4" ht="38.25" x14ac:dyDescent="0.25">
      <c r="B17" s="43">
        <f t="shared" si="0"/>
        <v>8</v>
      </c>
      <c r="C17" s="47" t="s">
        <v>220</v>
      </c>
      <c r="D17" s="64"/>
    </row>
    <row r="18" spans="2:4" ht="38.25" x14ac:dyDescent="0.25">
      <c r="B18" s="43">
        <f t="shared" si="0"/>
        <v>9</v>
      </c>
      <c r="C18" s="47" t="s">
        <v>221</v>
      </c>
      <c r="D18" s="64"/>
    </row>
    <row r="19" spans="2:4" ht="51" x14ac:dyDescent="0.25">
      <c r="B19" s="43">
        <f t="shared" si="0"/>
        <v>10</v>
      </c>
      <c r="C19" s="47" t="s">
        <v>222</v>
      </c>
      <c r="D19" s="54"/>
    </row>
  </sheetData>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D9:D19" xr:uid="{999C056A-42F1-4B4F-ADC6-6F79266BDB0F}">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CF548-F36A-4A38-A150-D25FAFC000BB}">
  <dimension ref="B1:N22"/>
  <sheetViews>
    <sheetView workbookViewId="0">
      <selection activeCell="C16" sqref="C16"/>
    </sheetView>
  </sheetViews>
  <sheetFormatPr defaultColWidth="8.75" defaultRowHeight="15" x14ac:dyDescent="0.25"/>
  <cols>
    <col min="1" max="1" width="1.5" style="1" customWidth="1"/>
    <col min="2" max="2" width="8.25" style="1"/>
    <col min="3" max="3" width="57.875" style="1" customWidth="1"/>
    <col min="4" max="4" width="52.375" style="1" customWidth="1"/>
    <col min="5" max="7" width="8.75" style="1"/>
    <col min="8" max="8" width="9.25" style="1" customWidth="1"/>
    <col min="9" max="16384" width="8.75" style="1"/>
  </cols>
  <sheetData>
    <row r="1" spans="2:14" s="12" customFormat="1" ht="15.75" x14ac:dyDescent="0.25">
      <c r="B1" s="10" t="str">
        <f>INPUT!$C$3</f>
        <v>Albemarle County</v>
      </c>
    </row>
    <row r="2" spans="2:14" s="12" customFormat="1" ht="15.75" x14ac:dyDescent="0.25">
      <c r="B2" s="10" t="str">
        <f>INPUT!$D$11</f>
        <v>RFP#&lt;######&gt;</v>
      </c>
    </row>
    <row r="3" spans="2:14" s="12" customFormat="1" ht="15.75" x14ac:dyDescent="0.25">
      <c r="B3" s="10" t="str">
        <f>INPUT!$C$23</f>
        <v>PBM</v>
      </c>
    </row>
    <row r="4" spans="2:14" s="12" customFormat="1" ht="15.75" x14ac:dyDescent="0.25">
      <c r="B4" s="13" t="str">
        <f>INPUT!F39</f>
        <v>Technical Proposal Form 1.1 - Account Management</v>
      </c>
    </row>
    <row r="7" spans="2:14" ht="15.75" thickBot="1" x14ac:dyDescent="0.3">
      <c r="B7" s="48"/>
      <c r="C7" s="49"/>
    </row>
    <row r="8" spans="2:14" ht="15.75" thickBot="1" x14ac:dyDescent="0.3">
      <c r="B8" s="49"/>
      <c r="C8" s="6" t="s">
        <v>210</v>
      </c>
      <c r="D8" s="17">
        <f>'Instructions &amp; Info'!$C$44</f>
        <v>0</v>
      </c>
    </row>
    <row r="9" spans="2:14" ht="15.75" thickBot="1" x14ac:dyDescent="0.3">
      <c r="B9" s="52" t="s">
        <v>54</v>
      </c>
      <c r="C9" s="52" t="s">
        <v>211</v>
      </c>
      <c r="D9" s="53" t="s">
        <v>212</v>
      </c>
    </row>
    <row r="10" spans="2:14" ht="38.450000000000003" customHeight="1" thickTop="1" x14ac:dyDescent="0.25">
      <c r="B10" s="143">
        <v>1</v>
      </c>
      <c r="C10" s="146" t="s">
        <v>223</v>
      </c>
      <c r="D10" s="64"/>
      <c r="I10" s="69"/>
    </row>
    <row r="11" spans="2:14" ht="38.450000000000003" customHeight="1" x14ac:dyDescent="0.25">
      <c r="B11" s="43">
        <f>B10+1</f>
        <v>2</v>
      </c>
      <c r="C11" s="47" t="s">
        <v>224</v>
      </c>
      <c r="D11" s="64"/>
      <c r="I11" s="69"/>
    </row>
    <row r="12" spans="2:14" ht="38.450000000000003" customHeight="1" x14ac:dyDescent="0.25">
      <c r="B12" s="43">
        <f>B11+1</f>
        <v>3</v>
      </c>
      <c r="C12" s="47" t="s">
        <v>225</v>
      </c>
      <c r="D12" s="64"/>
      <c r="E12" s="8"/>
      <c r="F12" s="8"/>
      <c r="G12" s="8"/>
      <c r="H12" s="8"/>
      <c r="I12" s="69"/>
      <c r="J12" s="8"/>
      <c r="K12" s="8"/>
      <c r="L12" s="8"/>
      <c r="M12" s="8"/>
      <c r="N12" s="8"/>
    </row>
    <row r="13" spans="2:14" ht="38.450000000000003" customHeight="1" x14ac:dyDescent="0.25">
      <c r="B13" s="43">
        <f t="shared" ref="B13:B22" si="0">B12+1</f>
        <v>4</v>
      </c>
      <c r="C13" s="47" t="s">
        <v>226</v>
      </c>
      <c r="D13" s="64"/>
      <c r="E13" s="8"/>
      <c r="F13" s="8"/>
      <c r="G13" s="8"/>
      <c r="H13" s="8"/>
      <c r="I13" s="69"/>
      <c r="J13" s="8"/>
      <c r="K13" s="8"/>
      <c r="L13" s="8"/>
      <c r="M13" s="8"/>
      <c r="N13" s="8"/>
    </row>
    <row r="14" spans="2:14" ht="38.450000000000003" customHeight="1" x14ac:dyDescent="0.25">
      <c r="B14" s="43">
        <f t="shared" si="0"/>
        <v>5</v>
      </c>
      <c r="C14" s="47" t="s">
        <v>227</v>
      </c>
      <c r="D14" s="54"/>
      <c r="E14" s="8"/>
      <c r="F14" s="8"/>
      <c r="G14" s="8"/>
      <c r="H14" s="8"/>
      <c r="I14" s="8"/>
      <c r="J14" s="8"/>
      <c r="K14" s="8"/>
      <c r="L14" s="8"/>
      <c r="M14" s="8"/>
      <c r="N14" s="8"/>
    </row>
    <row r="15" spans="2:14" ht="38.450000000000003" customHeight="1" x14ac:dyDescent="0.25">
      <c r="B15" s="43">
        <f t="shared" si="0"/>
        <v>6</v>
      </c>
      <c r="C15" s="47" t="s">
        <v>228</v>
      </c>
      <c r="D15" s="54"/>
      <c r="E15" s="8"/>
      <c r="F15" s="8"/>
      <c r="G15" s="8"/>
      <c r="H15" s="8"/>
      <c r="I15" s="8"/>
      <c r="J15" s="8"/>
      <c r="K15" s="8"/>
      <c r="L15" s="8"/>
      <c r="M15" s="8"/>
      <c r="N15" s="8"/>
    </row>
    <row r="16" spans="2:14" ht="38.450000000000003" customHeight="1" x14ac:dyDescent="0.25">
      <c r="B16" s="43">
        <f t="shared" si="0"/>
        <v>7</v>
      </c>
      <c r="C16" s="47" t="s">
        <v>229</v>
      </c>
      <c r="D16" s="64"/>
      <c r="I16" s="69"/>
    </row>
    <row r="17" spans="2:9" ht="38.450000000000003" customHeight="1" x14ac:dyDescent="0.25">
      <c r="B17" s="43">
        <f t="shared" si="0"/>
        <v>8</v>
      </c>
      <c r="C17" s="47" t="s">
        <v>230</v>
      </c>
      <c r="D17" s="64"/>
      <c r="I17" s="69"/>
    </row>
    <row r="18" spans="2:9" ht="47.45" customHeight="1" x14ac:dyDescent="0.25">
      <c r="B18" s="43">
        <f t="shared" si="0"/>
        <v>9</v>
      </c>
      <c r="C18" s="47" t="s">
        <v>231</v>
      </c>
      <c r="D18" s="54"/>
    </row>
    <row r="19" spans="2:9" ht="47.45" customHeight="1" x14ac:dyDescent="0.25">
      <c r="B19" s="43">
        <f t="shared" si="0"/>
        <v>10</v>
      </c>
      <c r="C19" s="47" t="s">
        <v>232</v>
      </c>
      <c r="D19" s="64"/>
      <c r="I19" s="69"/>
    </row>
    <row r="20" spans="2:9" ht="47.45" customHeight="1" x14ac:dyDescent="0.25">
      <c r="B20" s="43">
        <f t="shared" si="0"/>
        <v>11</v>
      </c>
      <c r="C20" s="47" t="s">
        <v>233</v>
      </c>
      <c r="D20" s="64"/>
      <c r="I20" s="69"/>
    </row>
    <row r="21" spans="2:9" ht="47.45" customHeight="1" x14ac:dyDescent="0.25">
      <c r="B21" s="43">
        <f t="shared" si="0"/>
        <v>12</v>
      </c>
      <c r="C21" s="47" t="s">
        <v>234</v>
      </c>
      <c r="D21" s="64"/>
      <c r="I21" s="69"/>
    </row>
    <row r="22" spans="2:9" x14ac:dyDescent="0.25">
      <c r="B22" s="43">
        <f t="shared" si="0"/>
        <v>13</v>
      </c>
      <c r="C22" s="47" t="s">
        <v>235</v>
      </c>
      <c r="D22" s="64"/>
    </row>
  </sheetData>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D9:D22" xr:uid="{2B7514C5-F0E3-4690-BEC5-C3A707E02778}">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D197C-D3BB-4F20-9091-BF22CF649F22}">
  <dimension ref="B1:N23"/>
  <sheetViews>
    <sheetView workbookViewId="0"/>
  </sheetViews>
  <sheetFormatPr defaultColWidth="8.75" defaultRowHeight="15" x14ac:dyDescent="0.25"/>
  <cols>
    <col min="1" max="1" width="1.5" style="1" customWidth="1"/>
    <col min="2" max="2" width="8.75" style="1"/>
    <col min="3" max="3" width="57.875" style="1" customWidth="1"/>
    <col min="4" max="4" width="52.375" style="1" customWidth="1"/>
    <col min="5" max="7" width="8.75" style="1"/>
    <col min="8" max="8" width="9.25" style="1" customWidth="1"/>
    <col min="9" max="16384" width="8.75" style="1"/>
  </cols>
  <sheetData>
    <row r="1" spans="2:14" s="12" customFormat="1" ht="15.75" x14ac:dyDescent="0.25">
      <c r="B1" s="10" t="str">
        <f>INPUT!$C$3</f>
        <v>Albemarle County</v>
      </c>
    </row>
    <row r="2" spans="2:14" s="12" customFormat="1" ht="15.75" x14ac:dyDescent="0.25">
      <c r="B2" s="10" t="str">
        <f>INPUT!$D$11</f>
        <v>RFP#&lt;######&gt;</v>
      </c>
    </row>
    <row r="3" spans="2:14" s="12" customFormat="1" ht="15.75" x14ac:dyDescent="0.25">
      <c r="B3" s="10" t="str">
        <f>INPUT!$C$23</f>
        <v>PBM</v>
      </c>
    </row>
    <row r="4" spans="2:14" s="12" customFormat="1" ht="15.75" x14ac:dyDescent="0.25">
      <c r="B4" s="13" t="str">
        <f>INPUT!F40</f>
        <v>Technical Proposal Form 1.2 - Claims Procesing Information</v>
      </c>
    </row>
    <row r="7" spans="2:14" ht="15.75" thickBot="1" x14ac:dyDescent="0.3">
      <c r="B7" s="48"/>
      <c r="C7" s="49"/>
    </row>
    <row r="8" spans="2:14" ht="15.75" thickBot="1" x14ac:dyDescent="0.3">
      <c r="B8" s="49"/>
      <c r="C8" s="6" t="s">
        <v>210</v>
      </c>
      <c r="D8" s="17">
        <f>'Instructions &amp; Info'!$C$44</f>
        <v>0</v>
      </c>
    </row>
    <row r="9" spans="2:14" ht="15.75" thickBot="1" x14ac:dyDescent="0.3">
      <c r="B9" s="52" t="s">
        <v>54</v>
      </c>
      <c r="C9" s="52" t="s">
        <v>211</v>
      </c>
      <c r="D9" s="53" t="s">
        <v>212</v>
      </c>
    </row>
    <row r="10" spans="2:14" ht="30" customHeight="1" thickTop="1" x14ac:dyDescent="0.25">
      <c r="B10" s="43">
        <v>1</v>
      </c>
      <c r="C10" s="47" t="s">
        <v>236</v>
      </c>
      <c r="D10" s="64"/>
      <c r="I10" s="69"/>
    </row>
    <row r="11" spans="2:14" ht="30" customHeight="1" x14ac:dyDescent="0.25">
      <c r="B11" s="43">
        <f>B10+1</f>
        <v>2</v>
      </c>
      <c r="C11" s="47" t="s">
        <v>237</v>
      </c>
      <c r="D11" s="64"/>
      <c r="I11" s="69"/>
    </row>
    <row r="12" spans="2:14" ht="44.45" customHeight="1" x14ac:dyDescent="0.25">
      <c r="B12" s="43">
        <f t="shared" ref="B12:B23" si="0">B11+1</f>
        <v>3</v>
      </c>
      <c r="C12" s="47" t="s">
        <v>238</v>
      </c>
      <c r="D12" s="54"/>
      <c r="E12" s="8"/>
      <c r="F12" s="8"/>
      <c r="G12" s="8"/>
      <c r="H12" s="8"/>
      <c r="I12" s="8"/>
      <c r="J12" s="8"/>
      <c r="K12" s="8"/>
      <c r="L12" s="8"/>
      <c r="M12" s="8"/>
      <c r="N12" s="8"/>
    </row>
    <row r="13" spans="2:14" ht="30" customHeight="1" x14ac:dyDescent="0.25">
      <c r="B13" s="43">
        <f t="shared" si="0"/>
        <v>4</v>
      </c>
      <c r="C13" s="47" t="s">
        <v>239</v>
      </c>
      <c r="D13" s="54"/>
      <c r="E13" s="8"/>
      <c r="F13" s="8"/>
      <c r="G13" s="8"/>
      <c r="H13" s="8"/>
      <c r="I13" s="8"/>
      <c r="J13" s="8"/>
      <c r="K13" s="8"/>
      <c r="L13" s="8"/>
      <c r="M13" s="8"/>
      <c r="N13" s="8"/>
    </row>
    <row r="14" spans="2:14" ht="30" customHeight="1" x14ac:dyDescent="0.25">
      <c r="B14" s="43">
        <f t="shared" si="0"/>
        <v>5</v>
      </c>
      <c r="C14" s="47" t="s">
        <v>240</v>
      </c>
      <c r="D14" s="54"/>
      <c r="E14" s="8"/>
      <c r="F14" s="8"/>
      <c r="G14" s="8"/>
      <c r="H14" s="8"/>
      <c r="I14" s="8"/>
      <c r="J14" s="8"/>
      <c r="K14" s="8"/>
      <c r="L14" s="8"/>
      <c r="M14" s="8"/>
      <c r="N14" s="8"/>
    </row>
    <row r="15" spans="2:14" ht="30" customHeight="1" x14ac:dyDescent="0.25">
      <c r="B15" s="43">
        <f t="shared" si="0"/>
        <v>6</v>
      </c>
      <c r="C15" s="47" t="s">
        <v>241</v>
      </c>
      <c r="D15" s="54"/>
      <c r="E15" s="8"/>
      <c r="F15" s="8"/>
      <c r="G15" s="8"/>
      <c r="H15" s="8"/>
      <c r="I15" s="8"/>
      <c r="J15" s="8"/>
      <c r="K15" s="8"/>
      <c r="L15" s="8"/>
      <c r="M15" s="8"/>
      <c r="N15" s="8"/>
    </row>
    <row r="16" spans="2:14" ht="30" customHeight="1" x14ac:dyDescent="0.25">
      <c r="B16" s="43">
        <f t="shared" si="0"/>
        <v>7</v>
      </c>
      <c r="C16" s="47" t="s">
        <v>242</v>
      </c>
      <c r="D16" s="54"/>
    </row>
    <row r="17" spans="2:4" ht="30" customHeight="1" x14ac:dyDescent="0.25">
      <c r="B17" s="43">
        <f t="shared" si="0"/>
        <v>8</v>
      </c>
      <c r="C17" s="47" t="s">
        <v>243</v>
      </c>
      <c r="D17" s="64"/>
    </row>
    <row r="18" spans="2:4" ht="47.45" customHeight="1" x14ac:dyDescent="0.25">
      <c r="B18" s="43">
        <f t="shared" si="0"/>
        <v>9</v>
      </c>
      <c r="C18" s="47" t="s">
        <v>244</v>
      </c>
      <c r="D18" s="54"/>
    </row>
    <row r="19" spans="2:4" ht="47.45" customHeight="1" x14ac:dyDescent="0.25">
      <c r="B19" s="43">
        <f t="shared" si="0"/>
        <v>10</v>
      </c>
      <c r="C19" s="47" t="s">
        <v>245</v>
      </c>
      <c r="D19" s="54"/>
    </row>
    <row r="20" spans="2:4" ht="47.45" customHeight="1" x14ac:dyDescent="0.25">
      <c r="B20" s="43">
        <f t="shared" si="0"/>
        <v>11</v>
      </c>
      <c r="C20" s="47" t="s">
        <v>246</v>
      </c>
      <c r="D20" s="54"/>
    </row>
    <row r="21" spans="2:4" x14ac:dyDescent="0.25">
      <c r="B21" s="43">
        <f t="shared" si="0"/>
        <v>12</v>
      </c>
      <c r="C21" s="47" t="s">
        <v>247</v>
      </c>
      <c r="D21" s="54"/>
    </row>
    <row r="22" spans="2:4" ht="25.5" x14ac:dyDescent="0.25">
      <c r="B22" s="43">
        <f t="shared" si="0"/>
        <v>13</v>
      </c>
      <c r="C22" s="47" t="s">
        <v>248</v>
      </c>
      <c r="D22" s="54"/>
    </row>
    <row r="23" spans="2:4" ht="38.25" x14ac:dyDescent="0.25">
      <c r="B23" s="43">
        <f t="shared" si="0"/>
        <v>14</v>
      </c>
      <c r="C23" s="47" t="s">
        <v>249</v>
      </c>
      <c r="D23" s="54"/>
    </row>
  </sheetData>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D9:D20" xr:uid="{9D2C595A-09DB-48B9-9CA0-6E5721585D63}">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7AB54-BBD0-4653-B658-5B20FA6AB68D}">
  <dimension ref="B1:N48"/>
  <sheetViews>
    <sheetView topLeftCell="B36" workbookViewId="0">
      <selection activeCell="C44" sqref="C44"/>
    </sheetView>
  </sheetViews>
  <sheetFormatPr defaultColWidth="8.75" defaultRowHeight="15" x14ac:dyDescent="0.25"/>
  <cols>
    <col min="1" max="1" width="1.5" style="1" customWidth="1"/>
    <col min="2" max="2" width="8.75" style="1"/>
    <col min="3" max="3" width="57.875" style="1" customWidth="1"/>
    <col min="4" max="4" width="52.375" style="1" customWidth="1"/>
    <col min="5" max="7" width="8.75" style="1"/>
    <col min="8" max="8" width="9.25" style="1" customWidth="1"/>
    <col min="9" max="16384" width="8.75" style="1"/>
  </cols>
  <sheetData>
    <row r="1" spans="2:14" s="12" customFormat="1" ht="15.75" x14ac:dyDescent="0.25">
      <c r="B1" s="10" t="str">
        <f>INPUT!$C$3</f>
        <v>Albemarle County</v>
      </c>
    </row>
    <row r="2" spans="2:14" s="12" customFormat="1" ht="15.75" x14ac:dyDescent="0.25">
      <c r="B2" s="10" t="str">
        <f>INPUT!$D$11</f>
        <v>RFP#&lt;######&gt;</v>
      </c>
    </row>
    <row r="3" spans="2:14" s="12" customFormat="1" ht="15.75" x14ac:dyDescent="0.25">
      <c r="B3" s="10" t="str">
        <f>INPUT!$C$23</f>
        <v>PBM</v>
      </c>
    </row>
    <row r="4" spans="2:14" s="12" customFormat="1" ht="15.75" x14ac:dyDescent="0.25">
      <c r="B4" s="13" t="str">
        <f>INPUT!F41</f>
        <v>Technical Proposal Form 1.3 - Clinical Drug Utilization Review &amp; Prior Authorization</v>
      </c>
    </row>
    <row r="7" spans="2:14" ht="15.75" thickBot="1" x14ac:dyDescent="0.3">
      <c r="B7" s="48"/>
      <c r="C7" s="49"/>
    </row>
    <row r="8" spans="2:14" ht="15.75" thickBot="1" x14ac:dyDescent="0.3">
      <c r="B8" s="49"/>
      <c r="C8" s="6" t="s">
        <v>210</v>
      </c>
      <c r="D8" s="17">
        <f>'Instructions &amp; Info'!$C$44</f>
        <v>0</v>
      </c>
    </row>
    <row r="9" spans="2:14" ht="15.75" thickBot="1" x14ac:dyDescent="0.3">
      <c r="B9" s="52" t="s">
        <v>54</v>
      </c>
      <c r="C9" s="52" t="s">
        <v>211</v>
      </c>
      <c r="D9" s="53" t="s">
        <v>212</v>
      </c>
    </row>
    <row r="10" spans="2:14" ht="51.75" thickTop="1" x14ac:dyDescent="0.25">
      <c r="B10" s="43">
        <v>1</v>
      </c>
      <c r="C10" s="47" t="s">
        <v>250</v>
      </c>
      <c r="D10" s="54"/>
    </row>
    <row r="11" spans="2:14" ht="25.5" x14ac:dyDescent="0.25">
      <c r="B11" s="43">
        <v>2</v>
      </c>
      <c r="C11" s="47" t="s">
        <v>251</v>
      </c>
      <c r="D11" s="54"/>
    </row>
    <row r="12" spans="2:14" ht="25.5" x14ac:dyDescent="0.25">
      <c r="B12" s="43">
        <v>3</v>
      </c>
      <c r="C12" s="47" t="s">
        <v>252</v>
      </c>
      <c r="D12" s="54"/>
      <c r="E12" s="8"/>
      <c r="F12" s="8"/>
      <c r="G12" s="8"/>
      <c r="H12" s="8"/>
      <c r="I12" s="8"/>
      <c r="J12" s="8"/>
      <c r="K12" s="8"/>
      <c r="L12" s="8"/>
      <c r="M12" s="8"/>
      <c r="N12" s="8"/>
    </row>
    <row r="13" spans="2:14" ht="51" x14ac:dyDescent="0.25">
      <c r="B13" s="43">
        <v>4</v>
      </c>
      <c r="C13" s="47" t="s">
        <v>253</v>
      </c>
      <c r="D13" s="54"/>
      <c r="E13" s="8"/>
      <c r="F13" s="8"/>
      <c r="G13" s="8"/>
      <c r="H13" s="8"/>
      <c r="I13" s="8"/>
      <c r="J13" s="8"/>
      <c r="K13" s="8"/>
      <c r="L13" s="8"/>
      <c r="M13" s="8"/>
      <c r="N13" s="8"/>
    </row>
    <row r="14" spans="2:14" x14ac:dyDescent="0.25">
      <c r="B14" s="43">
        <v>5</v>
      </c>
      <c r="C14" s="47" t="s">
        <v>254</v>
      </c>
      <c r="D14" s="54"/>
      <c r="E14" s="8"/>
      <c r="F14" s="8"/>
      <c r="G14" s="8"/>
      <c r="H14" s="8"/>
      <c r="I14" s="8"/>
      <c r="J14" s="8"/>
      <c r="K14" s="8"/>
      <c r="L14" s="8"/>
      <c r="M14" s="8"/>
      <c r="N14" s="8"/>
    </row>
    <row r="15" spans="2:14" x14ac:dyDescent="0.25">
      <c r="B15" s="43">
        <v>6</v>
      </c>
      <c r="C15" s="47" t="s">
        <v>255</v>
      </c>
      <c r="D15" s="54"/>
      <c r="E15" s="8"/>
      <c r="F15" s="8"/>
      <c r="G15" s="8"/>
      <c r="H15" s="8"/>
      <c r="I15" s="8"/>
      <c r="J15" s="8"/>
      <c r="K15" s="8"/>
      <c r="L15" s="8"/>
      <c r="M15" s="8"/>
      <c r="N15" s="8"/>
    </row>
    <row r="16" spans="2:14" x14ac:dyDescent="0.25">
      <c r="B16" s="43">
        <v>7</v>
      </c>
      <c r="C16" s="47" t="s">
        <v>256</v>
      </c>
      <c r="D16" s="54"/>
    </row>
    <row r="17" spans="2:4" ht="25.5" x14ac:dyDescent="0.25">
      <c r="B17" s="43">
        <v>8</v>
      </c>
      <c r="C17" s="47" t="s">
        <v>257</v>
      </c>
      <c r="D17" s="54"/>
    </row>
    <row r="18" spans="2:4" ht="51" x14ac:dyDescent="0.25">
      <c r="B18" s="43">
        <v>9</v>
      </c>
      <c r="C18" s="47" t="s">
        <v>258</v>
      </c>
      <c r="D18" s="54"/>
    </row>
    <row r="19" spans="2:4" ht="38.25" x14ac:dyDescent="0.25">
      <c r="B19" s="43">
        <v>10</v>
      </c>
      <c r="C19" s="47" t="s">
        <v>259</v>
      </c>
      <c r="D19" s="54"/>
    </row>
    <row r="20" spans="2:4" ht="63.75" x14ac:dyDescent="0.25">
      <c r="B20" s="43">
        <v>11</v>
      </c>
      <c r="C20" s="47" t="s">
        <v>260</v>
      </c>
      <c r="D20" s="54"/>
    </row>
    <row r="21" spans="2:4" ht="38.25" x14ac:dyDescent="0.25">
      <c r="B21" s="43">
        <v>12</v>
      </c>
      <c r="C21" s="47" t="s">
        <v>261</v>
      </c>
      <c r="D21" s="54"/>
    </row>
    <row r="22" spans="2:4" ht="25.5" x14ac:dyDescent="0.25">
      <c r="B22" s="43">
        <v>13</v>
      </c>
      <c r="C22" s="47" t="s">
        <v>262</v>
      </c>
      <c r="D22" s="54"/>
    </row>
    <row r="23" spans="2:4" ht="38.25" x14ac:dyDescent="0.25">
      <c r="B23" s="43">
        <v>14</v>
      </c>
      <c r="C23" s="47" t="s">
        <v>263</v>
      </c>
      <c r="D23" s="54"/>
    </row>
    <row r="24" spans="2:4" ht="38.25" x14ac:dyDescent="0.25">
      <c r="B24" s="43">
        <v>15</v>
      </c>
      <c r="C24" s="47" t="s">
        <v>264</v>
      </c>
      <c r="D24" s="54"/>
    </row>
    <row r="25" spans="2:4" x14ac:dyDescent="0.25">
      <c r="B25" s="43">
        <v>16</v>
      </c>
      <c r="C25" s="47" t="s">
        <v>265</v>
      </c>
      <c r="D25" s="54"/>
    </row>
    <row r="26" spans="2:4" ht="25.5" x14ac:dyDescent="0.25">
      <c r="B26" s="43">
        <v>17</v>
      </c>
      <c r="C26" s="47" t="s">
        <v>266</v>
      </c>
      <c r="D26" s="54"/>
    </row>
    <row r="27" spans="2:4" ht="38.25" x14ac:dyDescent="0.25">
      <c r="B27" s="43">
        <v>18</v>
      </c>
      <c r="C27" s="47" t="s">
        <v>267</v>
      </c>
      <c r="D27" s="54"/>
    </row>
    <row r="28" spans="2:4" ht="25.5" x14ac:dyDescent="0.25">
      <c r="B28" s="43">
        <v>19</v>
      </c>
      <c r="C28" s="47" t="s">
        <v>268</v>
      </c>
      <c r="D28" s="54"/>
    </row>
    <row r="29" spans="2:4" x14ac:dyDescent="0.25">
      <c r="B29" s="43">
        <v>20</v>
      </c>
      <c r="C29" s="47" t="s">
        <v>269</v>
      </c>
      <c r="D29" s="54"/>
    </row>
    <row r="30" spans="2:4" ht="38.25" x14ac:dyDescent="0.25">
      <c r="B30" s="43">
        <v>21</v>
      </c>
      <c r="C30" s="47" t="s">
        <v>270</v>
      </c>
      <c r="D30" s="54"/>
    </row>
    <row r="31" spans="2:4" ht="25.5" x14ac:dyDescent="0.25">
      <c r="B31" s="43">
        <v>22</v>
      </c>
      <c r="C31" s="47" t="s">
        <v>271</v>
      </c>
      <c r="D31" s="54"/>
    </row>
    <row r="32" spans="2:4" x14ac:dyDescent="0.25">
      <c r="B32" s="43">
        <v>23</v>
      </c>
      <c r="C32" s="47" t="s">
        <v>272</v>
      </c>
      <c r="D32" s="54"/>
    </row>
    <row r="33" spans="2:4" ht="25.5" x14ac:dyDescent="0.25">
      <c r="B33" s="43">
        <v>24</v>
      </c>
      <c r="C33" s="47" t="s">
        <v>273</v>
      </c>
      <c r="D33" s="54"/>
    </row>
    <row r="34" spans="2:4" ht="25.5" x14ac:dyDescent="0.25">
      <c r="B34" s="43">
        <v>25</v>
      </c>
      <c r="C34" s="47" t="s">
        <v>274</v>
      </c>
      <c r="D34" s="54"/>
    </row>
    <row r="35" spans="2:4" ht="25.5" x14ac:dyDescent="0.25">
      <c r="B35" s="43">
        <v>26</v>
      </c>
      <c r="C35" s="47" t="s">
        <v>275</v>
      </c>
      <c r="D35" s="54"/>
    </row>
    <row r="36" spans="2:4" ht="25.5" x14ac:dyDescent="0.25">
      <c r="B36" s="43">
        <v>27</v>
      </c>
      <c r="C36" s="47" t="s">
        <v>276</v>
      </c>
      <c r="D36" s="54"/>
    </row>
    <row r="37" spans="2:4" ht="38.25" x14ac:dyDescent="0.25">
      <c r="B37" s="43">
        <v>28</v>
      </c>
      <c r="C37" s="47" t="s">
        <v>277</v>
      </c>
      <c r="D37" s="54"/>
    </row>
    <row r="38" spans="2:4" ht="25.5" x14ac:dyDescent="0.25">
      <c r="B38" s="43">
        <v>29</v>
      </c>
      <c r="C38" s="47" t="s">
        <v>278</v>
      </c>
      <c r="D38" s="54"/>
    </row>
    <row r="39" spans="2:4" ht="51" x14ac:dyDescent="0.25">
      <c r="B39" s="43">
        <v>30</v>
      </c>
      <c r="C39" s="47" t="s">
        <v>279</v>
      </c>
      <c r="D39" s="54"/>
    </row>
    <row r="40" spans="2:4" ht="38.25" x14ac:dyDescent="0.25">
      <c r="B40" s="43">
        <v>31</v>
      </c>
      <c r="C40" s="47" t="s">
        <v>280</v>
      </c>
      <c r="D40" s="54"/>
    </row>
    <row r="41" spans="2:4" ht="25.5" x14ac:dyDescent="0.25">
      <c r="B41" s="43">
        <v>32</v>
      </c>
      <c r="C41" s="47" t="s">
        <v>281</v>
      </c>
      <c r="D41" s="54"/>
    </row>
    <row r="42" spans="2:4" ht="25.5" x14ac:dyDescent="0.25">
      <c r="B42" s="43">
        <v>33</v>
      </c>
      <c r="C42" s="47" t="s">
        <v>282</v>
      </c>
      <c r="D42" s="54"/>
    </row>
    <row r="43" spans="2:4" ht="25.5" x14ac:dyDescent="0.25">
      <c r="B43" s="43">
        <v>34</v>
      </c>
      <c r="C43" s="47" t="s">
        <v>283</v>
      </c>
      <c r="D43" s="54"/>
    </row>
    <row r="44" spans="2:4" x14ac:dyDescent="0.25">
      <c r="B44" s="43">
        <v>35</v>
      </c>
      <c r="C44" s="47" t="s">
        <v>284</v>
      </c>
      <c r="D44" s="54"/>
    </row>
    <row r="45" spans="2:4" ht="51" x14ac:dyDescent="0.25">
      <c r="B45" s="43">
        <v>36</v>
      </c>
      <c r="C45" s="47" t="s">
        <v>285</v>
      </c>
      <c r="D45" s="54"/>
    </row>
    <row r="46" spans="2:4" ht="38.25" x14ac:dyDescent="0.25">
      <c r="B46" s="43">
        <v>37</v>
      </c>
      <c r="C46" s="47" t="s">
        <v>286</v>
      </c>
      <c r="D46" s="54"/>
    </row>
    <row r="47" spans="2:4" ht="51" x14ac:dyDescent="0.25">
      <c r="B47" s="43">
        <v>38</v>
      </c>
      <c r="C47" s="47" t="s">
        <v>287</v>
      </c>
      <c r="D47" s="64" t="s">
        <v>288</v>
      </c>
    </row>
    <row r="48" spans="2:4" ht="38.25" x14ac:dyDescent="0.25">
      <c r="B48" s="43">
        <v>39</v>
      </c>
      <c r="C48" s="47" t="s">
        <v>289</v>
      </c>
      <c r="D48" s="64" t="s">
        <v>290</v>
      </c>
    </row>
  </sheetData>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D9:D21" xr:uid="{C73745C7-E9CD-4FF7-869D-E82EE68DA21D}">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14345-EF7D-4DE3-9987-D652365FC910}">
  <dimension ref="A1:N38"/>
  <sheetViews>
    <sheetView tabSelected="1" workbookViewId="0">
      <selection activeCell="A2" sqref="A2"/>
    </sheetView>
  </sheetViews>
  <sheetFormatPr defaultColWidth="8.75" defaultRowHeight="15" x14ac:dyDescent="0.25"/>
  <cols>
    <col min="1" max="1" width="1.5" style="1" customWidth="1"/>
    <col min="2" max="2" width="8.75" style="1"/>
    <col min="3" max="3" width="57.875" style="1" customWidth="1"/>
    <col min="4" max="4" width="52.375" style="1" customWidth="1"/>
    <col min="5" max="7" width="8.75" style="1"/>
    <col min="8" max="8" width="9.25" style="1" customWidth="1"/>
    <col min="9" max="16384" width="8.75" style="1"/>
  </cols>
  <sheetData>
    <row r="1" spans="1:14" s="12" customFormat="1" ht="15.75" x14ac:dyDescent="0.25">
      <c r="A1" s="12">
        <v>22</v>
      </c>
      <c r="B1" s="10" t="str">
        <f>INPUT!$C$3</f>
        <v>Albemarle County</v>
      </c>
    </row>
    <row r="2" spans="1:14" s="12" customFormat="1" ht="15.75" x14ac:dyDescent="0.25">
      <c r="B2" s="10">
        <v>4</v>
      </c>
    </row>
    <row r="3" spans="1:14" s="12" customFormat="1" ht="15.75" x14ac:dyDescent="0.25">
      <c r="B3" s="10" t="str">
        <f>INPUT!$C$23</f>
        <v>PBM</v>
      </c>
    </row>
    <row r="4" spans="1:14" s="12" customFormat="1" ht="15.75" x14ac:dyDescent="0.25">
      <c r="B4" s="13" t="str">
        <f>INPUT!F42</f>
        <v>Technical Proposal Form 1.4 - Customer Service</v>
      </c>
    </row>
    <row r="7" spans="1:14" ht="15.75" thickBot="1" x14ac:dyDescent="0.3">
      <c r="B7" s="48"/>
      <c r="C7" s="49"/>
    </row>
    <row r="8" spans="1:14" ht="15.75" thickBot="1" x14ac:dyDescent="0.3">
      <c r="B8" s="49"/>
      <c r="C8" s="6" t="s">
        <v>210</v>
      </c>
      <c r="D8" s="17">
        <f>'Instructions &amp; Info'!$C$44</f>
        <v>0</v>
      </c>
    </row>
    <row r="9" spans="1:14" ht="15.75" thickBot="1" x14ac:dyDescent="0.3">
      <c r="B9" s="52" t="s">
        <v>54</v>
      </c>
      <c r="C9" s="52" t="s">
        <v>211</v>
      </c>
      <c r="D9" s="53" t="s">
        <v>212</v>
      </c>
    </row>
    <row r="10" spans="1:14" ht="26.25" thickTop="1" x14ac:dyDescent="0.25">
      <c r="B10" s="43">
        <v>1</v>
      </c>
      <c r="C10" s="47" t="s">
        <v>291</v>
      </c>
      <c r="D10" s="64"/>
    </row>
    <row r="11" spans="1:14" ht="25.5" x14ac:dyDescent="0.25">
      <c r="B11" s="43">
        <f>B10+1</f>
        <v>2</v>
      </c>
      <c r="C11" s="145" t="s">
        <v>292</v>
      </c>
      <c r="D11" s="54"/>
      <c r="E11" s="8"/>
      <c r="F11" s="8"/>
      <c r="G11" s="8"/>
      <c r="H11" s="8"/>
      <c r="I11" s="8"/>
      <c r="J11" s="8"/>
      <c r="K11" s="8"/>
      <c r="L11" s="8"/>
      <c r="M11" s="8"/>
      <c r="N11" s="8"/>
    </row>
    <row r="12" spans="1:14" ht="25.5" x14ac:dyDescent="0.25">
      <c r="B12" s="43">
        <f t="shared" ref="B12:B17" si="0">B11+1</f>
        <v>3</v>
      </c>
      <c r="C12" s="47" t="s">
        <v>293</v>
      </c>
      <c r="D12" s="54"/>
    </row>
    <row r="13" spans="1:14" ht="25.5" x14ac:dyDescent="0.25">
      <c r="B13" s="43">
        <f t="shared" si="0"/>
        <v>4</v>
      </c>
      <c r="C13" s="47" t="s">
        <v>294</v>
      </c>
      <c r="D13" s="54"/>
      <c r="E13" s="8"/>
      <c r="F13" s="8"/>
      <c r="G13" s="8"/>
      <c r="H13" s="8"/>
      <c r="I13" s="8"/>
      <c r="J13" s="8"/>
      <c r="K13" s="8"/>
      <c r="L13" s="8"/>
      <c r="M13" s="8"/>
      <c r="N13" s="8"/>
    </row>
    <row r="14" spans="1:14" ht="38.25" x14ac:dyDescent="0.25">
      <c r="B14" s="43">
        <f t="shared" si="0"/>
        <v>5</v>
      </c>
      <c r="C14" s="47" t="s">
        <v>295</v>
      </c>
      <c r="D14" s="54"/>
      <c r="E14" s="8"/>
      <c r="F14" s="8"/>
      <c r="G14" s="8"/>
      <c r="H14" s="8"/>
      <c r="I14" s="8"/>
      <c r="J14" s="8"/>
      <c r="K14" s="8"/>
      <c r="L14" s="8"/>
      <c r="M14" s="8"/>
      <c r="N14" s="8"/>
    </row>
    <row r="15" spans="1:14" ht="25.15" customHeight="1" x14ac:dyDescent="0.25">
      <c r="B15" s="43">
        <f t="shared" si="0"/>
        <v>6</v>
      </c>
      <c r="C15" s="47" t="s">
        <v>296</v>
      </c>
      <c r="D15" s="54"/>
      <c r="E15" s="8"/>
      <c r="F15" s="8"/>
      <c r="G15" s="8"/>
      <c r="H15" s="8"/>
      <c r="I15" s="8"/>
      <c r="J15" s="8"/>
      <c r="K15" s="8"/>
      <c r="L15" s="8"/>
      <c r="M15" s="8"/>
      <c r="N15" s="8"/>
    </row>
    <row r="16" spans="1:14" ht="52.15" customHeight="1" x14ac:dyDescent="0.25">
      <c r="B16" s="43">
        <f t="shared" si="0"/>
        <v>7</v>
      </c>
      <c r="C16" s="47" t="s">
        <v>297</v>
      </c>
      <c r="D16" s="54"/>
      <c r="E16" s="8"/>
      <c r="F16" s="8"/>
      <c r="G16" s="8"/>
      <c r="H16" s="8"/>
      <c r="I16" s="8"/>
      <c r="J16" s="8"/>
      <c r="K16" s="8"/>
      <c r="L16" s="8"/>
      <c r="M16" s="8"/>
      <c r="N16" s="8"/>
    </row>
    <row r="17" spans="2:4" ht="25.5" x14ac:dyDescent="0.25">
      <c r="B17" s="58">
        <f t="shared" si="0"/>
        <v>8</v>
      </c>
      <c r="C17" s="59" t="s">
        <v>298</v>
      </c>
      <c r="D17" s="60"/>
    </row>
    <row r="18" spans="2:4" x14ac:dyDescent="0.25">
      <c r="B18" s="43" t="s">
        <v>299</v>
      </c>
      <c r="C18" s="57" t="s">
        <v>300</v>
      </c>
      <c r="D18" s="54"/>
    </row>
    <row r="19" spans="2:4" x14ac:dyDescent="0.25">
      <c r="B19" s="43" t="s">
        <v>301</v>
      </c>
      <c r="C19" s="57" t="s">
        <v>302</v>
      </c>
      <c r="D19" s="54"/>
    </row>
    <row r="20" spans="2:4" x14ac:dyDescent="0.25">
      <c r="B20" s="43" t="s">
        <v>303</v>
      </c>
      <c r="C20" s="57" t="s">
        <v>304</v>
      </c>
      <c r="D20" s="54"/>
    </row>
    <row r="21" spans="2:4" x14ac:dyDescent="0.25">
      <c r="B21" s="43" t="s">
        <v>305</v>
      </c>
      <c r="C21" s="57" t="s">
        <v>306</v>
      </c>
      <c r="D21" s="54"/>
    </row>
    <row r="22" spans="2:4" x14ac:dyDescent="0.25">
      <c r="B22" s="43" t="s">
        <v>307</v>
      </c>
      <c r="C22" s="57" t="s">
        <v>308</v>
      </c>
      <c r="D22" s="54"/>
    </row>
    <row r="23" spans="2:4" x14ac:dyDescent="0.25">
      <c r="B23" s="43" t="s">
        <v>309</v>
      </c>
      <c r="C23" s="57" t="s">
        <v>310</v>
      </c>
      <c r="D23" s="54"/>
    </row>
    <row r="24" spans="2:4" x14ac:dyDescent="0.25">
      <c r="B24" s="43" t="s">
        <v>311</v>
      </c>
      <c r="C24" s="57" t="s">
        <v>312</v>
      </c>
      <c r="D24" s="54"/>
    </row>
    <row r="25" spans="2:4" ht="25.5" x14ac:dyDescent="0.25">
      <c r="B25" s="58">
        <v>9</v>
      </c>
      <c r="C25" s="59" t="s">
        <v>313</v>
      </c>
      <c r="D25" s="60"/>
    </row>
    <row r="26" spans="2:4" x14ac:dyDescent="0.25">
      <c r="B26" s="43" t="s">
        <v>299</v>
      </c>
      <c r="C26" s="57" t="s">
        <v>314</v>
      </c>
      <c r="D26" s="54"/>
    </row>
    <row r="27" spans="2:4" x14ac:dyDescent="0.25">
      <c r="B27" s="43" t="s">
        <v>301</v>
      </c>
      <c r="C27" s="57" t="s">
        <v>315</v>
      </c>
      <c r="D27" s="54"/>
    </row>
    <row r="28" spans="2:4" x14ac:dyDescent="0.25">
      <c r="B28" s="43" t="s">
        <v>303</v>
      </c>
      <c r="C28" s="57" t="s">
        <v>316</v>
      </c>
      <c r="D28" s="54"/>
    </row>
    <row r="29" spans="2:4" x14ac:dyDescent="0.25">
      <c r="B29" s="43" t="s">
        <v>305</v>
      </c>
      <c r="C29" s="57" t="s">
        <v>317</v>
      </c>
      <c r="D29" s="54"/>
    </row>
    <row r="30" spans="2:4" x14ac:dyDescent="0.25">
      <c r="B30" s="43" t="s">
        <v>307</v>
      </c>
      <c r="C30" s="57" t="s">
        <v>318</v>
      </c>
      <c r="D30" s="54"/>
    </row>
    <row r="31" spans="2:4" x14ac:dyDescent="0.25">
      <c r="B31" s="43" t="s">
        <v>309</v>
      </c>
      <c r="C31" s="57" t="s">
        <v>308</v>
      </c>
      <c r="D31" s="54"/>
    </row>
    <row r="32" spans="2:4" x14ac:dyDescent="0.25">
      <c r="B32" s="43" t="s">
        <v>311</v>
      </c>
      <c r="C32" s="57" t="s">
        <v>310</v>
      </c>
      <c r="D32" s="54"/>
    </row>
    <row r="33" spans="2:4" x14ac:dyDescent="0.25">
      <c r="B33" s="43" t="s">
        <v>319</v>
      </c>
      <c r="C33" s="57" t="s">
        <v>320</v>
      </c>
      <c r="D33" s="54"/>
    </row>
    <row r="34" spans="2:4" x14ac:dyDescent="0.25">
      <c r="B34" s="43" t="s">
        <v>321</v>
      </c>
      <c r="C34" s="57" t="s">
        <v>322</v>
      </c>
      <c r="D34" s="54"/>
    </row>
    <row r="35" spans="2:4" x14ac:dyDescent="0.25">
      <c r="B35" s="43" t="s">
        <v>323</v>
      </c>
      <c r="C35" s="57" t="s">
        <v>324</v>
      </c>
      <c r="D35" s="54"/>
    </row>
    <row r="36" spans="2:4" x14ac:dyDescent="0.25">
      <c r="B36" s="43" t="s">
        <v>325</v>
      </c>
      <c r="C36" s="57" t="s">
        <v>326</v>
      </c>
      <c r="D36" s="54"/>
    </row>
    <row r="37" spans="2:4" ht="30" customHeight="1" x14ac:dyDescent="0.25">
      <c r="B37" s="43">
        <v>10</v>
      </c>
      <c r="C37" s="47" t="s">
        <v>327</v>
      </c>
      <c r="D37" s="54"/>
    </row>
    <row r="38" spans="2:4" ht="38.25" x14ac:dyDescent="0.25">
      <c r="B38" s="43">
        <v>11</v>
      </c>
      <c r="C38" s="47" t="s">
        <v>328</v>
      </c>
      <c r="D38" s="54"/>
    </row>
  </sheetData>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D9:D38" xr:uid="{9477182C-CE7F-4B42-AD89-8AA4235D3E8B}">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22D46-B92C-4FDA-A21F-045239250BC6}">
  <dimension ref="B1:N25"/>
  <sheetViews>
    <sheetView workbookViewId="0">
      <selection activeCell="C25" sqref="C25"/>
    </sheetView>
  </sheetViews>
  <sheetFormatPr defaultColWidth="8.75" defaultRowHeight="15" x14ac:dyDescent="0.25"/>
  <cols>
    <col min="1" max="1" width="1.5" style="1" customWidth="1"/>
    <col min="2" max="2" width="8.75" style="1"/>
    <col min="3" max="3" width="57.875" style="1" customWidth="1"/>
    <col min="4" max="4" width="52.375" style="1" customWidth="1"/>
    <col min="5" max="7" width="8.75" style="1"/>
    <col min="8" max="8" width="9.25" style="1" customWidth="1"/>
    <col min="9" max="16384" width="8.75" style="1"/>
  </cols>
  <sheetData>
    <row r="1" spans="2:14" s="12" customFormat="1" ht="15.75" x14ac:dyDescent="0.25">
      <c r="B1" s="10" t="str">
        <f>INPUT!$C$3</f>
        <v>Albemarle County</v>
      </c>
    </row>
    <row r="2" spans="2:14" s="12" customFormat="1" ht="15.75" x14ac:dyDescent="0.25">
      <c r="B2" s="10" t="str">
        <f>INPUT!$D$11</f>
        <v>RFP#&lt;######&gt;</v>
      </c>
    </row>
    <row r="3" spans="2:14" s="12" customFormat="1" ht="15.75" x14ac:dyDescent="0.25">
      <c r="B3" s="10" t="str">
        <f>INPUT!$C$23</f>
        <v>PBM</v>
      </c>
    </row>
    <row r="4" spans="2:14" s="12" customFormat="1" ht="15.75" x14ac:dyDescent="0.25">
      <c r="B4" s="13" t="str">
        <f>INPUT!F43</f>
        <v>Technical Proposal Form 1.5 - Eligibility</v>
      </c>
    </row>
    <row r="7" spans="2:14" ht="15.75" thickBot="1" x14ac:dyDescent="0.3">
      <c r="B7" s="48"/>
      <c r="C7" s="49"/>
    </row>
    <row r="8" spans="2:14" ht="15.75" thickBot="1" x14ac:dyDescent="0.3">
      <c r="B8" s="49"/>
      <c r="C8" s="6" t="s">
        <v>210</v>
      </c>
      <c r="D8" s="17">
        <f>'Instructions &amp; Info'!$C$44</f>
        <v>0</v>
      </c>
    </row>
    <row r="9" spans="2:14" ht="15.75" thickBot="1" x14ac:dyDescent="0.3">
      <c r="B9" s="52" t="s">
        <v>54</v>
      </c>
      <c r="C9" s="52" t="s">
        <v>211</v>
      </c>
      <c r="D9" s="53" t="s">
        <v>212</v>
      </c>
    </row>
    <row r="10" spans="2:14" ht="39" thickTop="1" x14ac:dyDescent="0.25">
      <c r="B10" s="43">
        <v>1</v>
      </c>
      <c r="C10" s="47" t="s">
        <v>329</v>
      </c>
      <c r="D10" s="64"/>
    </row>
    <row r="11" spans="2:14" ht="38.25" x14ac:dyDescent="0.25">
      <c r="B11" s="43">
        <v>2</v>
      </c>
      <c r="C11" s="47" t="s">
        <v>330</v>
      </c>
      <c r="D11" s="54"/>
    </row>
    <row r="12" spans="2:14" x14ac:dyDescent="0.25">
      <c r="B12" s="43">
        <v>3</v>
      </c>
      <c r="C12" s="47" t="s">
        <v>331</v>
      </c>
      <c r="D12" s="54"/>
      <c r="E12" s="8"/>
      <c r="F12" s="8"/>
      <c r="G12" s="8"/>
      <c r="H12" s="8"/>
      <c r="I12" s="8"/>
      <c r="J12" s="8"/>
      <c r="K12" s="8"/>
      <c r="L12" s="8"/>
      <c r="M12" s="8"/>
      <c r="N12" s="8"/>
    </row>
    <row r="13" spans="2:14" ht="25.5" x14ac:dyDescent="0.25">
      <c r="B13" s="43">
        <v>4</v>
      </c>
      <c r="C13" s="47" t="s">
        <v>332</v>
      </c>
      <c r="D13" s="54"/>
      <c r="E13" s="8"/>
      <c r="F13" s="8"/>
      <c r="G13" s="8"/>
      <c r="H13" s="8"/>
      <c r="I13" s="8"/>
      <c r="J13" s="8"/>
      <c r="K13" s="8"/>
      <c r="L13" s="8"/>
      <c r="M13" s="8"/>
      <c r="N13" s="8"/>
    </row>
    <row r="14" spans="2:14" x14ac:dyDescent="0.25">
      <c r="B14" s="43">
        <v>5</v>
      </c>
      <c r="C14" s="47" t="s">
        <v>333</v>
      </c>
      <c r="D14" s="54"/>
      <c r="E14" s="8"/>
      <c r="F14" s="8"/>
      <c r="G14" s="8"/>
      <c r="H14" s="8"/>
      <c r="I14" s="8"/>
      <c r="J14" s="8"/>
      <c r="K14" s="8"/>
      <c r="L14" s="8"/>
      <c r="M14" s="8"/>
      <c r="N14" s="8"/>
    </row>
    <row r="15" spans="2:14" x14ac:dyDescent="0.25">
      <c r="B15" s="43">
        <v>6</v>
      </c>
      <c r="C15" s="47" t="s">
        <v>334</v>
      </c>
      <c r="D15" s="54"/>
      <c r="E15" s="8"/>
      <c r="F15" s="8"/>
      <c r="G15" s="8"/>
      <c r="H15" s="8"/>
      <c r="I15" s="8"/>
      <c r="J15" s="8"/>
      <c r="K15" s="8"/>
      <c r="L15" s="8"/>
      <c r="M15" s="8"/>
      <c r="N15" s="8"/>
    </row>
    <row r="16" spans="2:14" ht="25.5" x14ac:dyDescent="0.25">
      <c r="B16" s="43">
        <v>7</v>
      </c>
      <c r="C16" s="47" t="s">
        <v>335</v>
      </c>
      <c r="D16" s="54"/>
    </row>
    <row r="17" spans="2:4" ht="38.25" x14ac:dyDescent="0.25">
      <c r="B17" s="43">
        <v>8</v>
      </c>
      <c r="C17" s="47" t="s">
        <v>336</v>
      </c>
      <c r="D17" s="54"/>
    </row>
    <row r="18" spans="2:4" ht="51" x14ac:dyDescent="0.25">
      <c r="B18" s="43">
        <v>9</v>
      </c>
      <c r="C18" s="47" t="s">
        <v>337</v>
      </c>
      <c r="D18" s="54"/>
    </row>
    <row r="19" spans="2:4" ht="38.25" x14ac:dyDescent="0.25">
      <c r="B19" s="43">
        <v>10</v>
      </c>
      <c r="C19" s="47" t="s">
        <v>338</v>
      </c>
      <c r="D19" s="54"/>
    </row>
    <row r="20" spans="2:4" ht="38.25" x14ac:dyDescent="0.25">
      <c r="B20" s="43">
        <v>11</v>
      </c>
      <c r="C20" s="47" t="s">
        <v>339</v>
      </c>
      <c r="D20" s="54"/>
    </row>
    <row r="21" spans="2:4" ht="25.5" x14ac:dyDescent="0.25">
      <c r="B21" s="43">
        <v>12</v>
      </c>
      <c r="C21" s="47" t="s">
        <v>340</v>
      </c>
      <c r="D21" s="54"/>
    </row>
    <row r="22" spans="2:4" ht="38.25" x14ac:dyDescent="0.25">
      <c r="B22" s="43">
        <v>11</v>
      </c>
      <c r="C22" s="47" t="s">
        <v>339</v>
      </c>
      <c r="D22" s="54"/>
    </row>
    <row r="23" spans="2:4" ht="25.5" x14ac:dyDescent="0.25">
      <c r="B23" s="43">
        <v>12</v>
      </c>
      <c r="C23" s="47" t="s">
        <v>340</v>
      </c>
      <c r="D23" s="54"/>
    </row>
    <row r="24" spans="2:4" x14ac:dyDescent="0.25">
      <c r="B24" s="143">
        <f t="shared" ref="B24:B25" si="0">B23+1</f>
        <v>13</v>
      </c>
      <c r="C24" s="144" t="s">
        <v>341</v>
      </c>
      <c r="D24" s="54"/>
    </row>
    <row r="25" spans="2:4" ht="25.5" x14ac:dyDescent="0.25">
      <c r="B25" s="143">
        <f t="shared" si="0"/>
        <v>14</v>
      </c>
      <c r="C25" s="144" t="s">
        <v>342</v>
      </c>
      <c r="D25" s="54"/>
    </row>
  </sheetData>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D9:D19" xr:uid="{3797D4FA-8338-4977-BD36-03C68BF559DA}">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F3D25-CEF9-428B-ADC8-27B1869D1F57}">
  <dimension ref="B1:F38"/>
  <sheetViews>
    <sheetView workbookViewId="0"/>
  </sheetViews>
  <sheetFormatPr defaultColWidth="8.75" defaultRowHeight="15" x14ac:dyDescent="0.25"/>
  <cols>
    <col min="1" max="1" width="1.5" style="1" customWidth="1"/>
    <col min="2" max="2" width="8.75" style="1"/>
    <col min="3" max="3" width="57.875" style="1" customWidth="1"/>
    <col min="4" max="4" width="52.375" style="1" customWidth="1"/>
    <col min="5" max="7" width="8.75" style="1"/>
    <col min="8" max="8" width="9.25" style="1" customWidth="1"/>
    <col min="9" max="16384" width="8.75" style="1"/>
  </cols>
  <sheetData>
    <row r="1" spans="2:6" s="12" customFormat="1" ht="15.75" x14ac:dyDescent="0.25">
      <c r="B1" s="10" t="str">
        <f>INPUT!$C$3</f>
        <v>Albemarle County</v>
      </c>
    </row>
    <row r="2" spans="2:6" s="12" customFormat="1" ht="15.75" x14ac:dyDescent="0.25">
      <c r="B2" s="10" t="str">
        <f>INPUT!$D$11</f>
        <v>RFP#&lt;######&gt;</v>
      </c>
    </row>
    <row r="3" spans="2:6" s="12" customFormat="1" ht="15.75" x14ac:dyDescent="0.25">
      <c r="B3" s="10" t="str">
        <f>INPUT!$C$23</f>
        <v>PBM</v>
      </c>
    </row>
    <row r="4" spans="2:6" s="12" customFormat="1" ht="15.75" x14ac:dyDescent="0.25">
      <c r="B4" s="13" t="str">
        <f>INPUT!F44</f>
        <v>Technical Proposal Form 1.6 - Formulary</v>
      </c>
    </row>
    <row r="7" spans="2:6" ht="15.75" thickBot="1" x14ac:dyDescent="0.3">
      <c r="B7" s="48"/>
      <c r="C7" s="49"/>
    </row>
    <row r="8" spans="2:6" ht="15.75" thickBot="1" x14ac:dyDescent="0.3">
      <c r="B8" s="49"/>
      <c r="C8" s="6" t="s">
        <v>210</v>
      </c>
      <c r="D8" s="17">
        <f>'Instructions &amp; Info'!$C$44</f>
        <v>0</v>
      </c>
    </row>
    <row r="9" spans="2:6" ht="15.75" thickBot="1" x14ac:dyDescent="0.3">
      <c r="B9" s="52" t="s">
        <v>54</v>
      </c>
      <c r="C9" s="52" t="s">
        <v>211</v>
      </c>
      <c r="D9" s="53" t="s">
        <v>212</v>
      </c>
    </row>
    <row r="10" spans="2:6" ht="15.75" thickTop="1" x14ac:dyDescent="0.25">
      <c r="B10" s="43">
        <v>1</v>
      </c>
      <c r="C10" s="47" t="s">
        <v>343</v>
      </c>
      <c r="D10" s="54"/>
    </row>
    <row r="11" spans="2:6" x14ac:dyDescent="0.25">
      <c r="B11" s="43">
        <v>2</v>
      </c>
      <c r="C11" s="47" t="s">
        <v>344</v>
      </c>
      <c r="D11" s="54"/>
    </row>
    <row r="12" spans="2:6" x14ac:dyDescent="0.25">
      <c r="B12" s="43">
        <v>3</v>
      </c>
      <c r="C12" s="47" t="s">
        <v>345</v>
      </c>
      <c r="D12" s="54"/>
      <c r="E12" s="8"/>
      <c r="F12" s="8"/>
    </row>
    <row r="13" spans="2:6" x14ac:dyDescent="0.25">
      <c r="B13" s="43" t="s">
        <v>346</v>
      </c>
      <c r="C13" s="57" t="s">
        <v>347</v>
      </c>
      <c r="D13" s="54"/>
      <c r="E13" s="8"/>
      <c r="F13" s="8"/>
    </row>
    <row r="14" spans="2:6" x14ac:dyDescent="0.25">
      <c r="B14" s="43" t="s">
        <v>348</v>
      </c>
      <c r="C14" s="57" t="s">
        <v>349</v>
      </c>
      <c r="D14" s="54"/>
      <c r="E14" s="8"/>
      <c r="F14" s="8"/>
    </row>
    <row r="15" spans="2:6" x14ac:dyDescent="0.25">
      <c r="B15" s="43" t="s">
        <v>350</v>
      </c>
      <c r="C15" s="57" t="s">
        <v>351</v>
      </c>
      <c r="D15" s="54"/>
      <c r="E15" s="8"/>
      <c r="F15" s="8"/>
    </row>
    <row r="16" spans="2:6" x14ac:dyDescent="0.25">
      <c r="B16" s="43" t="s">
        <v>352</v>
      </c>
      <c r="C16" s="57" t="s">
        <v>353</v>
      </c>
      <c r="D16" s="54"/>
    </row>
    <row r="17" spans="2:4" x14ac:dyDescent="0.25">
      <c r="B17" s="43">
        <v>4</v>
      </c>
      <c r="C17" s="47" t="s">
        <v>354</v>
      </c>
      <c r="D17" s="54"/>
    </row>
    <row r="18" spans="2:4" x14ac:dyDescent="0.25">
      <c r="B18" s="43">
        <f>B17+1</f>
        <v>5</v>
      </c>
      <c r="C18" s="47" t="s">
        <v>355</v>
      </c>
      <c r="D18" s="54"/>
    </row>
    <row r="19" spans="2:4" x14ac:dyDescent="0.25">
      <c r="B19" s="43">
        <f t="shared" ref="B19:B38" si="0">B18+1</f>
        <v>6</v>
      </c>
      <c r="C19" s="47" t="s">
        <v>356</v>
      </c>
      <c r="D19" s="54"/>
    </row>
    <row r="20" spans="2:4" ht="25.5" x14ac:dyDescent="0.25">
      <c r="B20" s="43">
        <f t="shared" si="0"/>
        <v>7</v>
      </c>
      <c r="C20" s="47" t="s">
        <v>357</v>
      </c>
      <c r="D20" s="54"/>
    </row>
    <row r="21" spans="2:4" x14ac:dyDescent="0.25">
      <c r="B21" s="43">
        <f t="shared" si="0"/>
        <v>8</v>
      </c>
      <c r="C21" s="47" t="s">
        <v>358</v>
      </c>
      <c r="D21" s="54"/>
    </row>
    <row r="22" spans="2:4" x14ac:dyDescent="0.25">
      <c r="B22" s="43">
        <f t="shared" si="0"/>
        <v>9</v>
      </c>
      <c r="C22" s="47" t="s">
        <v>359</v>
      </c>
      <c r="D22" s="54"/>
    </row>
    <row r="23" spans="2:4" ht="51" x14ac:dyDescent="0.25">
      <c r="B23" s="43">
        <f t="shared" si="0"/>
        <v>10</v>
      </c>
      <c r="C23" s="47" t="s">
        <v>360</v>
      </c>
      <c r="D23" s="54"/>
    </row>
    <row r="24" spans="2:4" ht="25.5" x14ac:dyDescent="0.25">
      <c r="B24" s="43">
        <f t="shared" si="0"/>
        <v>11</v>
      </c>
      <c r="C24" s="47" t="s">
        <v>361</v>
      </c>
      <c r="D24" s="54"/>
    </row>
    <row r="25" spans="2:4" ht="25.5" x14ac:dyDescent="0.25">
      <c r="B25" s="43">
        <f>B24+1</f>
        <v>12</v>
      </c>
      <c r="C25" s="47" t="s">
        <v>362</v>
      </c>
      <c r="D25" s="54"/>
    </row>
    <row r="26" spans="2:4" ht="25.5" x14ac:dyDescent="0.25">
      <c r="B26" s="43">
        <f t="shared" si="0"/>
        <v>13</v>
      </c>
      <c r="C26" s="47" t="s">
        <v>363</v>
      </c>
      <c r="D26" s="54"/>
    </row>
    <row r="27" spans="2:4" ht="25.5" x14ac:dyDescent="0.25">
      <c r="B27" s="43">
        <f t="shared" si="0"/>
        <v>14</v>
      </c>
      <c r="C27" s="47" t="s">
        <v>364</v>
      </c>
      <c r="D27" s="54"/>
    </row>
    <row r="28" spans="2:4" x14ac:dyDescent="0.25">
      <c r="B28" s="43">
        <f t="shared" si="0"/>
        <v>15</v>
      </c>
      <c r="C28" s="47" t="s">
        <v>365</v>
      </c>
      <c r="D28" s="54"/>
    </row>
    <row r="29" spans="2:4" ht="25.5" x14ac:dyDescent="0.25">
      <c r="B29" s="43">
        <f t="shared" si="0"/>
        <v>16</v>
      </c>
      <c r="C29" s="47" t="s">
        <v>366</v>
      </c>
      <c r="D29" s="54"/>
    </row>
    <row r="30" spans="2:4" ht="25.5" x14ac:dyDescent="0.25">
      <c r="B30" s="43">
        <f t="shared" si="0"/>
        <v>17</v>
      </c>
      <c r="C30" s="47" t="s">
        <v>367</v>
      </c>
      <c r="D30" s="54"/>
    </row>
    <row r="31" spans="2:4" ht="25.5" x14ac:dyDescent="0.25">
      <c r="B31" s="43">
        <f t="shared" si="0"/>
        <v>18</v>
      </c>
      <c r="C31" s="47" t="s">
        <v>368</v>
      </c>
      <c r="D31" s="54"/>
    </row>
    <row r="32" spans="2:4" ht="38.25" x14ac:dyDescent="0.25">
      <c r="B32" s="43">
        <f t="shared" si="0"/>
        <v>19</v>
      </c>
      <c r="C32" s="47" t="s">
        <v>369</v>
      </c>
      <c r="D32" s="54"/>
    </row>
    <row r="33" spans="2:4" ht="25.5" x14ac:dyDescent="0.25">
      <c r="B33" s="43">
        <f t="shared" si="0"/>
        <v>20</v>
      </c>
      <c r="C33" s="47" t="s">
        <v>370</v>
      </c>
      <c r="D33" s="54"/>
    </row>
    <row r="34" spans="2:4" ht="25.5" x14ac:dyDescent="0.25">
      <c r="B34" s="43">
        <f t="shared" si="0"/>
        <v>21</v>
      </c>
      <c r="C34" s="47" t="s">
        <v>371</v>
      </c>
      <c r="D34" s="54"/>
    </row>
    <row r="35" spans="2:4" ht="25.5" x14ac:dyDescent="0.25">
      <c r="B35" s="43">
        <f t="shared" si="0"/>
        <v>22</v>
      </c>
      <c r="C35" s="47" t="s">
        <v>372</v>
      </c>
      <c r="D35" s="54"/>
    </row>
    <row r="36" spans="2:4" ht="38.25" x14ac:dyDescent="0.25">
      <c r="B36" s="43">
        <f t="shared" si="0"/>
        <v>23</v>
      </c>
      <c r="C36" s="47" t="s">
        <v>373</v>
      </c>
      <c r="D36" s="54"/>
    </row>
    <row r="37" spans="2:4" ht="51" x14ac:dyDescent="0.25">
      <c r="B37" s="43">
        <f t="shared" si="0"/>
        <v>24</v>
      </c>
      <c r="C37" s="47" t="s">
        <v>374</v>
      </c>
      <c r="D37" s="54"/>
    </row>
    <row r="38" spans="2:4" ht="38.25" x14ac:dyDescent="0.25">
      <c r="B38" s="43">
        <f t="shared" si="0"/>
        <v>25</v>
      </c>
      <c r="C38" s="47" t="s">
        <v>375</v>
      </c>
      <c r="D38" s="54"/>
    </row>
  </sheetData>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D9:D19" xr:uid="{A916310F-E4CF-4A54-8912-876DB00FA7F9}">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AA379-278C-4CA8-884B-9D8942ECF27D}">
  <dimension ref="B1:E24"/>
  <sheetViews>
    <sheetView workbookViewId="0"/>
  </sheetViews>
  <sheetFormatPr defaultColWidth="8.75" defaultRowHeight="15" x14ac:dyDescent="0.25"/>
  <cols>
    <col min="1" max="1" width="1.5" style="1" customWidth="1"/>
    <col min="2" max="2" width="8.75" style="1"/>
    <col min="3" max="3" width="57.875" style="1" customWidth="1"/>
    <col min="4" max="4" width="52.375" style="1" customWidth="1"/>
    <col min="5" max="7" width="8.75" style="1"/>
    <col min="8" max="8" width="9.25" style="1" customWidth="1"/>
    <col min="9" max="16384" width="8.75" style="1"/>
  </cols>
  <sheetData>
    <row r="1" spans="2:5" s="12" customFormat="1" ht="15.75" x14ac:dyDescent="0.25">
      <c r="B1" s="10" t="str">
        <f>INPUT!$C$3</f>
        <v>Albemarle County</v>
      </c>
    </row>
    <row r="2" spans="2:5" s="12" customFormat="1" ht="15.75" x14ac:dyDescent="0.25">
      <c r="B2" s="10" t="str">
        <f>INPUT!$D$11</f>
        <v>RFP#&lt;######&gt;</v>
      </c>
    </row>
    <row r="3" spans="2:5" s="12" customFormat="1" ht="15.75" x14ac:dyDescent="0.25">
      <c r="B3" s="10" t="str">
        <f>INPUT!$C$23</f>
        <v>PBM</v>
      </c>
    </row>
    <row r="4" spans="2:5" s="12" customFormat="1" ht="15.75" x14ac:dyDescent="0.25">
      <c r="B4" s="13" t="str">
        <f>INPUT!F45</f>
        <v>Technical Proposal Form 1.7 - Generics</v>
      </c>
    </row>
    <row r="7" spans="2:5" ht="15.75" thickBot="1" x14ac:dyDescent="0.3">
      <c r="B7" s="48"/>
      <c r="C7" s="49"/>
    </row>
    <row r="8" spans="2:5" ht="15.75" thickBot="1" x14ac:dyDescent="0.3">
      <c r="B8" s="49"/>
      <c r="C8" s="6" t="s">
        <v>210</v>
      </c>
      <c r="D8" s="17">
        <f>'Instructions &amp; Info'!$C$44</f>
        <v>0</v>
      </c>
    </row>
    <row r="9" spans="2:5" ht="15.75" thickBot="1" x14ac:dyDescent="0.3">
      <c r="B9" s="52" t="s">
        <v>54</v>
      </c>
      <c r="C9" s="52" t="s">
        <v>211</v>
      </c>
      <c r="D9" s="53" t="s">
        <v>212</v>
      </c>
    </row>
    <row r="10" spans="2:5" ht="26.25" thickTop="1" x14ac:dyDescent="0.25">
      <c r="B10" s="43">
        <v>1</v>
      </c>
      <c r="C10" s="47" t="s">
        <v>376</v>
      </c>
      <c r="D10" s="54"/>
    </row>
    <row r="11" spans="2:5" ht="25.5" x14ac:dyDescent="0.25">
      <c r="B11" s="43">
        <f>B10+1</f>
        <v>2</v>
      </c>
      <c r="C11" s="47" t="s">
        <v>377</v>
      </c>
      <c r="D11" s="54"/>
    </row>
    <row r="12" spans="2:5" x14ac:dyDescent="0.25">
      <c r="B12" s="43">
        <f t="shared" ref="B12:B24" si="0">B11+1</f>
        <v>3</v>
      </c>
      <c r="C12" s="47" t="s">
        <v>378</v>
      </c>
      <c r="D12" s="54"/>
      <c r="E12" s="8"/>
    </row>
    <row r="13" spans="2:5" ht="25.5" x14ac:dyDescent="0.25">
      <c r="B13" s="43">
        <f t="shared" si="0"/>
        <v>4</v>
      </c>
      <c r="C13" s="47" t="s">
        <v>379</v>
      </c>
      <c r="D13" s="54"/>
      <c r="E13" s="8"/>
    </row>
    <row r="14" spans="2:5" ht="25.5" x14ac:dyDescent="0.25">
      <c r="B14" s="43">
        <f t="shared" si="0"/>
        <v>5</v>
      </c>
      <c r="C14" s="47" t="s">
        <v>380</v>
      </c>
      <c r="D14" s="54"/>
      <c r="E14" s="8"/>
    </row>
    <row r="15" spans="2:5" ht="25.5" x14ac:dyDescent="0.25">
      <c r="B15" s="43">
        <f t="shared" si="0"/>
        <v>6</v>
      </c>
      <c r="C15" s="47" t="s">
        <v>381</v>
      </c>
      <c r="D15" s="54"/>
      <c r="E15" s="8"/>
    </row>
    <row r="16" spans="2:5" x14ac:dyDescent="0.25">
      <c r="B16" s="43">
        <f t="shared" si="0"/>
        <v>7</v>
      </c>
      <c r="C16" s="47" t="s">
        <v>382</v>
      </c>
      <c r="D16" s="54"/>
    </row>
    <row r="17" spans="2:4" x14ac:dyDescent="0.25">
      <c r="B17" s="43">
        <f t="shared" si="0"/>
        <v>8</v>
      </c>
      <c r="C17" s="47" t="s">
        <v>383</v>
      </c>
      <c r="D17" s="54"/>
    </row>
    <row r="18" spans="2:4" ht="25.5" x14ac:dyDescent="0.25">
      <c r="B18" s="43">
        <f t="shared" si="0"/>
        <v>9</v>
      </c>
      <c r="C18" s="47" t="s">
        <v>384</v>
      </c>
      <c r="D18" s="54"/>
    </row>
    <row r="19" spans="2:4" ht="25.5" x14ac:dyDescent="0.25">
      <c r="B19" s="43">
        <f t="shared" si="0"/>
        <v>10</v>
      </c>
      <c r="C19" s="47" t="s">
        <v>385</v>
      </c>
      <c r="D19" s="54"/>
    </row>
    <row r="20" spans="2:4" ht="51" x14ac:dyDescent="0.25">
      <c r="B20" s="43">
        <f t="shared" si="0"/>
        <v>11</v>
      </c>
      <c r="C20" s="47" t="s">
        <v>386</v>
      </c>
      <c r="D20" s="54"/>
    </row>
    <row r="21" spans="2:4" ht="25.5" x14ac:dyDescent="0.25">
      <c r="B21" s="43">
        <f t="shared" si="0"/>
        <v>12</v>
      </c>
      <c r="C21" s="47" t="s">
        <v>387</v>
      </c>
      <c r="D21" s="54"/>
    </row>
    <row r="22" spans="2:4" x14ac:dyDescent="0.25">
      <c r="B22" s="43">
        <f t="shared" si="0"/>
        <v>13</v>
      </c>
      <c r="C22" s="47" t="s">
        <v>388</v>
      </c>
      <c r="D22" s="54"/>
    </row>
    <row r="23" spans="2:4" x14ac:dyDescent="0.25">
      <c r="B23" s="43">
        <f t="shared" si="0"/>
        <v>14</v>
      </c>
      <c r="C23" s="47" t="s">
        <v>389</v>
      </c>
      <c r="D23" s="54"/>
    </row>
    <row r="24" spans="2:4" ht="25.5" x14ac:dyDescent="0.25">
      <c r="B24" s="43">
        <f t="shared" si="0"/>
        <v>15</v>
      </c>
      <c r="C24" s="47" t="s">
        <v>390</v>
      </c>
      <c r="D24" s="54"/>
    </row>
  </sheetData>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D9:D19" xr:uid="{F387C409-396B-4D30-8F0D-A94508F653FC}">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61AFD-CAC5-4A5E-AB65-5F2FE9661ED6}">
  <dimension ref="B1:N20"/>
  <sheetViews>
    <sheetView workbookViewId="0">
      <selection activeCell="C13" sqref="C13"/>
    </sheetView>
  </sheetViews>
  <sheetFormatPr defaultColWidth="8.75" defaultRowHeight="15" x14ac:dyDescent="0.25"/>
  <cols>
    <col min="1" max="1" width="1.5" style="1" customWidth="1"/>
    <col min="2" max="2" width="3.875" style="1" customWidth="1"/>
    <col min="3" max="3" width="57.875" style="1" customWidth="1"/>
    <col min="4" max="4" width="52.375" style="1" customWidth="1"/>
    <col min="5" max="7" width="8.75" style="1"/>
    <col min="8" max="8" width="9.25" style="1" customWidth="1"/>
    <col min="9" max="9" width="8.75" style="70"/>
    <col min="10" max="16384" width="8.75" style="1"/>
  </cols>
  <sheetData>
    <row r="1" spans="2:14" s="12" customFormat="1" ht="15.75" x14ac:dyDescent="0.25">
      <c r="B1" s="10" t="str">
        <f>INPUT!$C$3</f>
        <v>Albemarle County</v>
      </c>
      <c r="I1" s="70"/>
    </row>
    <row r="2" spans="2:14" s="12" customFormat="1" ht="15.75" x14ac:dyDescent="0.25">
      <c r="B2" s="10" t="str">
        <f>INPUT!$D$11</f>
        <v>RFP#&lt;######&gt;</v>
      </c>
      <c r="I2" s="70"/>
    </row>
    <row r="3" spans="2:14" s="12" customFormat="1" ht="15.75" x14ac:dyDescent="0.25">
      <c r="B3" s="10" t="str">
        <f>INPUT!$C$23</f>
        <v>PBM</v>
      </c>
      <c r="D3" s="1"/>
      <c r="I3" s="70"/>
    </row>
    <row r="4" spans="2:14" s="12" customFormat="1" ht="15.75" x14ac:dyDescent="0.25">
      <c r="B4" s="13" t="str">
        <f>INPUT!F46</f>
        <v>Technical Proposal Form 1.8 - Clinical GLP-1's</v>
      </c>
      <c r="D4" s="1"/>
      <c r="I4" s="70"/>
    </row>
    <row r="7" spans="2:14" ht="15.75" thickBot="1" x14ac:dyDescent="0.3">
      <c r="B7" s="48"/>
      <c r="C7" s="49"/>
    </row>
    <row r="8" spans="2:14" ht="15.75" thickBot="1" x14ac:dyDescent="0.3">
      <c r="B8" s="49"/>
      <c r="C8" s="6" t="s">
        <v>210</v>
      </c>
      <c r="D8" s="17">
        <f>'Instructions &amp; Info'!$C$44</f>
        <v>0</v>
      </c>
    </row>
    <row r="9" spans="2:14" ht="15.75" thickBot="1" x14ac:dyDescent="0.3">
      <c r="B9" s="52" t="s">
        <v>54</v>
      </c>
      <c r="C9" s="52" t="s">
        <v>211</v>
      </c>
      <c r="D9" s="53" t="s">
        <v>212</v>
      </c>
    </row>
    <row r="10" spans="2:14" ht="51.75" thickTop="1" x14ac:dyDescent="0.25">
      <c r="B10" s="43">
        <v>1</v>
      </c>
      <c r="C10" s="47" t="s">
        <v>391</v>
      </c>
      <c r="D10" s="54"/>
    </row>
    <row r="11" spans="2:14" ht="25.5" x14ac:dyDescent="0.25">
      <c r="B11" s="43">
        <f>B10+1</f>
        <v>2</v>
      </c>
      <c r="C11" s="47" t="s">
        <v>392</v>
      </c>
      <c r="D11" s="54"/>
    </row>
    <row r="12" spans="2:14" ht="25.5" x14ac:dyDescent="0.25">
      <c r="B12" s="43">
        <f t="shared" ref="B12:B13" si="0">B11+1</f>
        <v>3</v>
      </c>
      <c r="C12" s="47" t="s">
        <v>393</v>
      </c>
      <c r="D12" s="54"/>
      <c r="E12" s="8"/>
      <c r="F12" s="8"/>
      <c r="G12" s="8"/>
      <c r="H12" s="8"/>
      <c r="J12" s="8"/>
      <c r="K12" s="8"/>
      <c r="L12" s="8"/>
      <c r="M12" s="8"/>
      <c r="N12" s="8"/>
    </row>
    <row r="13" spans="2:14" ht="25.5" x14ac:dyDescent="0.25">
      <c r="B13" s="61">
        <f t="shared" si="0"/>
        <v>4</v>
      </c>
      <c r="C13" s="42" t="s">
        <v>394</v>
      </c>
      <c r="D13" s="62"/>
      <c r="E13" s="8"/>
      <c r="F13" s="8"/>
      <c r="G13" s="8"/>
      <c r="H13" s="8"/>
      <c r="J13" s="8"/>
      <c r="K13" s="8"/>
      <c r="L13" s="8"/>
      <c r="M13" s="8"/>
      <c r="N13" s="8"/>
    </row>
    <row r="14" spans="2:14" x14ac:dyDescent="0.25">
      <c r="B14" s="43" t="s">
        <v>299</v>
      </c>
      <c r="C14" s="57" t="s">
        <v>395</v>
      </c>
      <c r="D14" s="54"/>
      <c r="E14" s="8"/>
      <c r="F14" s="8"/>
      <c r="G14" s="8"/>
      <c r="H14" s="8"/>
      <c r="J14" s="8"/>
      <c r="K14" s="8"/>
      <c r="L14" s="8"/>
      <c r="M14" s="8"/>
      <c r="N14" s="8"/>
    </row>
    <row r="15" spans="2:14" x14ac:dyDescent="0.25">
      <c r="B15" s="43" t="s">
        <v>301</v>
      </c>
      <c r="C15" s="57" t="s">
        <v>396</v>
      </c>
      <c r="D15" s="54"/>
      <c r="E15" s="8"/>
      <c r="F15" s="8"/>
      <c r="G15" s="8"/>
      <c r="H15" s="8"/>
      <c r="J15" s="8"/>
      <c r="K15" s="8"/>
      <c r="L15" s="8"/>
      <c r="M15" s="8"/>
      <c r="N15" s="8"/>
    </row>
    <row r="16" spans="2:14" x14ac:dyDescent="0.25">
      <c r="B16" s="43" t="s">
        <v>303</v>
      </c>
      <c r="C16" s="57" t="s">
        <v>397</v>
      </c>
      <c r="D16" s="54"/>
      <c r="E16" s="8"/>
      <c r="F16" s="8"/>
      <c r="G16" s="8"/>
      <c r="H16" s="8"/>
      <c r="J16" s="8"/>
      <c r="K16" s="8"/>
      <c r="L16" s="8"/>
      <c r="M16" s="8"/>
      <c r="N16" s="8"/>
    </row>
    <row r="17" spans="2:14" ht="25.5" x14ac:dyDescent="0.25">
      <c r="B17" s="43">
        <f>B13+1</f>
        <v>5</v>
      </c>
      <c r="C17" s="47" t="s">
        <v>398</v>
      </c>
      <c r="D17" s="54"/>
      <c r="E17" s="8"/>
      <c r="F17" s="8"/>
      <c r="G17" s="8"/>
      <c r="H17" s="8"/>
      <c r="J17" s="8"/>
      <c r="K17" s="8"/>
      <c r="L17" s="8"/>
      <c r="M17" s="8"/>
      <c r="N17" s="8"/>
    </row>
    <row r="18" spans="2:14" ht="23.45" customHeight="1" x14ac:dyDescent="0.25">
      <c r="B18" s="43" t="s">
        <v>299</v>
      </c>
      <c r="C18" s="47" t="s">
        <v>399</v>
      </c>
      <c r="D18" s="54"/>
      <c r="E18" s="8"/>
      <c r="F18" s="8"/>
      <c r="G18" s="8"/>
      <c r="H18" s="8"/>
      <c r="J18" s="8"/>
      <c r="K18" s="8"/>
      <c r="L18" s="8"/>
      <c r="M18" s="8"/>
      <c r="N18" s="8"/>
    </row>
    <row r="19" spans="2:14" ht="25.5" x14ac:dyDescent="0.25">
      <c r="B19" s="43" t="s">
        <v>301</v>
      </c>
      <c r="C19" s="47" t="s">
        <v>400</v>
      </c>
      <c r="D19" s="54"/>
      <c r="E19" s="8"/>
      <c r="F19" s="8"/>
      <c r="G19" s="8"/>
      <c r="H19" s="8"/>
      <c r="J19" s="8"/>
      <c r="K19" s="8"/>
      <c r="L19" s="8"/>
      <c r="M19" s="8"/>
      <c r="N19" s="8"/>
    </row>
    <row r="20" spans="2:14" ht="22.15" customHeight="1" x14ac:dyDescent="0.25">
      <c r="B20" s="43">
        <f>B17+1</f>
        <v>6</v>
      </c>
      <c r="C20" s="47" t="s">
        <v>401</v>
      </c>
      <c r="D20" s="54"/>
      <c r="E20" s="8"/>
      <c r="F20" s="8"/>
      <c r="G20" s="8"/>
      <c r="H20" s="8"/>
      <c r="J20" s="8"/>
      <c r="K20" s="8"/>
      <c r="L20" s="8"/>
      <c r="M20" s="8"/>
      <c r="N20" s="8"/>
    </row>
  </sheetData>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D9:D20" xr:uid="{9DA3FE8B-7EFC-483A-B15F-8AC202430B6E}">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8072A-061C-44CC-8779-7A6A91CDF866}">
  <dimension ref="B1:N27"/>
  <sheetViews>
    <sheetView topLeftCell="A6" workbookViewId="0"/>
  </sheetViews>
  <sheetFormatPr defaultColWidth="8.75" defaultRowHeight="15" x14ac:dyDescent="0.25"/>
  <cols>
    <col min="1" max="1" width="1.5" style="1" customWidth="1"/>
    <col min="2" max="2" width="8.75" style="1"/>
    <col min="3" max="3" width="57.875" style="1" customWidth="1"/>
    <col min="4" max="4" width="52.375" style="1" customWidth="1"/>
    <col min="5" max="7" width="8.75" style="1"/>
    <col min="8" max="8" width="9.25" style="1" customWidth="1"/>
    <col min="9" max="16384" width="8.75" style="1"/>
  </cols>
  <sheetData>
    <row r="1" spans="2:14" s="12" customFormat="1" ht="15.75" x14ac:dyDescent="0.25">
      <c r="B1" s="10" t="str">
        <f>INPUT!$C$3</f>
        <v>Albemarle County</v>
      </c>
    </row>
    <row r="2" spans="2:14" s="12" customFormat="1" ht="15.75" x14ac:dyDescent="0.25">
      <c r="B2" s="10" t="str">
        <f>INPUT!$D$11</f>
        <v>RFP#&lt;######&gt;</v>
      </c>
    </row>
    <row r="3" spans="2:14" s="12" customFormat="1" ht="15.75" x14ac:dyDescent="0.25">
      <c r="B3" s="10" t="str">
        <f>INPUT!$C$23</f>
        <v>PBM</v>
      </c>
    </row>
    <row r="4" spans="2:14" s="12" customFormat="1" ht="15.75" x14ac:dyDescent="0.25">
      <c r="B4" s="13" t="str">
        <f>INPUT!F47</f>
        <v>Technical Proposal Form 1.9 - Implementation</v>
      </c>
    </row>
    <row r="7" spans="2:14" ht="15.75" thickBot="1" x14ac:dyDescent="0.3">
      <c r="B7" s="48"/>
      <c r="C7" s="49"/>
    </row>
    <row r="8" spans="2:14" ht="15.75" thickBot="1" x14ac:dyDescent="0.3">
      <c r="B8" s="49"/>
      <c r="C8" s="6" t="s">
        <v>210</v>
      </c>
      <c r="D8" s="17">
        <f>'Instructions &amp; Info'!$C$44</f>
        <v>0</v>
      </c>
    </row>
    <row r="9" spans="2:14" ht="15.75" thickBot="1" x14ac:dyDescent="0.3">
      <c r="B9" s="52" t="s">
        <v>54</v>
      </c>
      <c r="C9" s="52" t="s">
        <v>211</v>
      </c>
      <c r="D9" s="53" t="s">
        <v>212</v>
      </c>
    </row>
    <row r="10" spans="2:14" ht="64.5" thickTop="1" x14ac:dyDescent="0.25">
      <c r="B10" s="43">
        <v>1</v>
      </c>
      <c r="C10" s="47" t="s">
        <v>402</v>
      </c>
      <c r="D10" s="64"/>
    </row>
    <row r="11" spans="2:14" ht="25.5" x14ac:dyDescent="0.25">
      <c r="B11" s="43">
        <f>B10+1</f>
        <v>2</v>
      </c>
      <c r="C11" s="47" t="s">
        <v>403</v>
      </c>
      <c r="D11" s="54"/>
    </row>
    <row r="12" spans="2:14" ht="38.25" x14ac:dyDescent="0.25">
      <c r="B12" s="43">
        <f t="shared" ref="B12:B27" si="0">B11+1</f>
        <v>3</v>
      </c>
      <c r="C12" s="47" t="s">
        <v>404</v>
      </c>
      <c r="D12" s="54"/>
      <c r="E12" s="8"/>
      <c r="F12" s="8"/>
      <c r="G12" s="8"/>
      <c r="H12" s="8"/>
      <c r="I12" s="8"/>
      <c r="J12" s="8"/>
      <c r="K12" s="8"/>
      <c r="L12" s="8"/>
      <c r="M12" s="8"/>
      <c r="N12" s="8"/>
    </row>
    <row r="13" spans="2:14" ht="25.5" x14ac:dyDescent="0.25">
      <c r="B13" s="43">
        <f t="shared" si="0"/>
        <v>4</v>
      </c>
      <c r="C13" s="47" t="s">
        <v>405</v>
      </c>
      <c r="D13" s="54"/>
      <c r="E13" s="8"/>
      <c r="F13" s="8"/>
      <c r="G13" s="8"/>
      <c r="H13" s="8"/>
      <c r="I13" s="8"/>
      <c r="J13" s="8"/>
      <c r="K13" s="8"/>
      <c r="L13" s="8"/>
      <c r="M13" s="8"/>
      <c r="N13" s="8"/>
    </row>
    <row r="14" spans="2:14" ht="25.5" x14ac:dyDescent="0.25">
      <c r="B14" s="61">
        <f t="shared" si="0"/>
        <v>5</v>
      </c>
      <c r="C14" s="42" t="s">
        <v>406</v>
      </c>
      <c r="D14" s="66"/>
      <c r="E14" s="8"/>
      <c r="F14" s="8"/>
      <c r="G14" s="8"/>
      <c r="H14" s="8"/>
      <c r="I14" s="8"/>
      <c r="J14" s="8"/>
      <c r="K14" s="8"/>
      <c r="L14" s="8"/>
      <c r="M14" s="8"/>
      <c r="N14" s="8"/>
    </row>
    <row r="15" spans="2:14" x14ac:dyDescent="0.25">
      <c r="B15" s="43" t="s">
        <v>299</v>
      </c>
      <c r="C15" s="57" t="s">
        <v>407</v>
      </c>
      <c r="D15" s="54"/>
      <c r="E15" s="8"/>
      <c r="F15" s="8"/>
      <c r="G15" s="8"/>
      <c r="H15" s="8"/>
      <c r="I15" s="8"/>
      <c r="J15" s="8"/>
      <c r="K15" s="8"/>
      <c r="L15" s="8"/>
      <c r="M15" s="8"/>
      <c r="N15" s="8"/>
    </row>
    <row r="16" spans="2:14" x14ac:dyDescent="0.25">
      <c r="B16" s="43" t="s">
        <v>301</v>
      </c>
      <c r="C16" s="57" t="s">
        <v>408</v>
      </c>
      <c r="D16" s="54"/>
      <c r="E16" s="8"/>
      <c r="F16" s="8"/>
      <c r="G16" s="8"/>
      <c r="H16" s="8"/>
      <c r="I16" s="8"/>
      <c r="J16" s="8"/>
      <c r="K16" s="8"/>
      <c r="L16" s="8"/>
      <c r="M16" s="8"/>
      <c r="N16" s="8"/>
    </row>
    <row r="17" spans="2:14" x14ac:dyDescent="0.25">
      <c r="B17" s="43" t="s">
        <v>303</v>
      </c>
      <c r="C17" s="57" t="s">
        <v>409</v>
      </c>
      <c r="D17" s="54"/>
      <c r="E17" s="8"/>
      <c r="F17" s="8"/>
      <c r="G17" s="8"/>
      <c r="H17" s="8"/>
      <c r="I17" s="8"/>
      <c r="J17" s="8"/>
      <c r="K17" s="8"/>
      <c r="L17" s="8"/>
      <c r="M17" s="8"/>
      <c r="N17" s="8"/>
    </row>
    <row r="18" spans="2:14" x14ac:dyDescent="0.25">
      <c r="B18" s="43" t="s">
        <v>410</v>
      </c>
      <c r="C18" s="57" t="s">
        <v>411</v>
      </c>
      <c r="D18" s="54"/>
      <c r="E18" s="8"/>
      <c r="F18" s="8"/>
      <c r="G18" s="8"/>
      <c r="H18" s="8"/>
      <c r="I18" s="8"/>
      <c r="J18" s="8"/>
      <c r="K18" s="8"/>
      <c r="L18" s="8"/>
      <c r="M18" s="8"/>
      <c r="N18" s="8"/>
    </row>
    <row r="19" spans="2:14" x14ac:dyDescent="0.25">
      <c r="B19" s="43">
        <f>B14+1</f>
        <v>6</v>
      </c>
      <c r="C19" s="47" t="s">
        <v>412</v>
      </c>
      <c r="D19" s="54"/>
      <c r="E19" s="8"/>
      <c r="F19" s="8"/>
      <c r="G19" s="8"/>
      <c r="H19" s="8"/>
      <c r="I19" s="8"/>
      <c r="J19" s="8"/>
      <c r="K19" s="8"/>
      <c r="L19" s="8"/>
      <c r="M19" s="8"/>
      <c r="N19" s="8"/>
    </row>
    <row r="20" spans="2:14" ht="38.25" x14ac:dyDescent="0.25">
      <c r="B20" s="43">
        <f t="shared" si="0"/>
        <v>7</v>
      </c>
      <c r="C20" s="47" t="s">
        <v>413</v>
      </c>
      <c r="D20" s="54"/>
    </row>
    <row r="21" spans="2:14" ht="25.5" x14ac:dyDescent="0.25">
      <c r="B21" s="43">
        <f t="shared" si="0"/>
        <v>8</v>
      </c>
      <c r="C21" s="47" t="s">
        <v>414</v>
      </c>
      <c r="D21" s="64"/>
    </row>
    <row r="22" spans="2:14" ht="25.5" x14ac:dyDescent="0.25">
      <c r="B22" s="43">
        <f t="shared" si="0"/>
        <v>9</v>
      </c>
      <c r="C22" s="47" t="s">
        <v>415</v>
      </c>
      <c r="D22" s="54"/>
    </row>
    <row r="23" spans="2:14" ht="25.5" x14ac:dyDescent="0.25">
      <c r="B23" s="43">
        <f t="shared" si="0"/>
        <v>10</v>
      </c>
      <c r="C23" s="47" t="s">
        <v>416</v>
      </c>
      <c r="D23" s="64"/>
    </row>
    <row r="24" spans="2:14" x14ac:dyDescent="0.25">
      <c r="B24" s="43">
        <f t="shared" si="0"/>
        <v>11</v>
      </c>
      <c r="C24" s="47" t="s">
        <v>417</v>
      </c>
      <c r="D24" s="54"/>
    </row>
    <row r="25" spans="2:14" ht="25.5" x14ac:dyDescent="0.25">
      <c r="B25" s="43">
        <f t="shared" si="0"/>
        <v>12</v>
      </c>
      <c r="C25" s="47" t="s">
        <v>418</v>
      </c>
      <c r="D25" s="54"/>
    </row>
    <row r="26" spans="2:14" ht="25.5" x14ac:dyDescent="0.25">
      <c r="B26" s="43">
        <f t="shared" si="0"/>
        <v>13</v>
      </c>
      <c r="C26" s="47" t="s">
        <v>419</v>
      </c>
      <c r="D26" s="54"/>
    </row>
    <row r="27" spans="2:14" ht="25.5" x14ac:dyDescent="0.25">
      <c r="B27" s="43">
        <f t="shared" si="0"/>
        <v>14</v>
      </c>
      <c r="C27" s="47" t="s">
        <v>420</v>
      </c>
      <c r="D27" s="54"/>
    </row>
  </sheetData>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D9:D23" xr:uid="{498564D5-3700-4677-841D-A80F506F53F2}">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007F7-7B89-4FAC-A5C6-696193026673}">
  <dimension ref="B1:N20"/>
  <sheetViews>
    <sheetView workbookViewId="0">
      <selection activeCell="I16" sqref="I16"/>
    </sheetView>
  </sheetViews>
  <sheetFormatPr defaultColWidth="8.75" defaultRowHeight="15" x14ac:dyDescent="0.25"/>
  <cols>
    <col min="1" max="1" width="1.5" style="1" customWidth="1"/>
    <col min="2" max="2" width="8.75" style="1"/>
    <col min="3" max="3" width="57.875" style="1" customWidth="1"/>
    <col min="4" max="4" width="52.375" style="1" customWidth="1"/>
    <col min="5" max="7" width="8.75" style="1"/>
    <col min="8" max="8" width="9.25" style="1" customWidth="1"/>
    <col min="9" max="16384" width="8.75" style="1"/>
  </cols>
  <sheetData>
    <row r="1" spans="2:14" s="12" customFormat="1" ht="15.75" x14ac:dyDescent="0.25">
      <c r="B1" s="10" t="str">
        <f>INPUT!$C$3</f>
        <v>Albemarle County</v>
      </c>
    </row>
    <row r="2" spans="2:14" s="12" customFormat="1" ht="15.75" x14ac:dyDescent="0.25">
      <c r="B2" s="10" t="str">
        <f>INPUT!$D$11</f>
        <v>RFP#&lt;######&gt;</v>
      </c>
    </row>
    <row r="3" spans="2:14" s="12" customFormat="1" ht="15.75" x14ac:dyDescent="0.25">
      <c r="B3" s="10" t="str">
        <f>INPUT!$C$23</f>
        <v>PBM</v>
      </c>
    </row>
    <row r="4" spans="2:14" s="12" customFormat="1" ht="15.75" x14ac:dyDescent="0.25">
      <c r="B4" s="13" t="str">
        <f>INPUT!F48</f>
        <v>Technical Proposal Form 1.10 - Mail Order</v>
      </c>
    </row>
    <row r="7" spans="2:14" ht="15.75" thickBot="1" x14ac:dyDescent="0.3">
      <c r="B7" s="48"/>
      <c r="C7" s="49"/>
    </row>
    <row r="8" spans="2:14" ht="15.75" thickBot="1" x14ac:dyDescent="0.3">
      <c r="B8" s="49"/>
      <c r="C8" s="6" t="s">
        <v>210</v>
      </c>
      <c r="D8" s="17">
        <f>'Instructions &amp; Info'!$C$44</f>
        <v>0</v>
      </c>
    </row>
    <row r="9" spans="2:14" ht="15.75" thickBot="1" x14ac:dyDescent="0.3">
      <c r="B9" s="52" t="s">
        <v>54</v>
      </c>
      <c r="C9" s="52" t="s">
        <v>211</v>
      </c>
      <c r="D9" s="53" t="s">
        <v>212</v>
      </c>
    </row>
    <row r="10" spans="2:14" ht="26.25" thickTop="1" x14ac:dyDescent="0.25">
      <c r="B10" s="43">
        <v>1</v>
      </c>
      <c r="C10" s="47" t="s">
        <v>421</v>
      </c>
      <c r="D10" s="54"/>
    </row>
    <row r="11" spans="2:14" x14ac:dyDescent="0.25">
      <c r="B11" s="43">
        <f t="shared" ref="B11:B20" si="0">B10+1</f>
        <v>2</v>
      </c>
      <c r="C11" s="47" t="s">
        <v>422</v>
      </c>
      <c r="D11" s="54"/>
      <c r="E11" s="8"/>
      <c r="F11" s="8"/>
      <c r="G11" s="8"/>
      <c r="H11" s="8"/>
      <c r="I11" s="8"/>
      <c r="J11" s="8"/>
      <c r="K11" s="8"/>
      <c r="L11" s="8"/>
      <c r="M11" s="8"/>
      <c r="N11" s="8"/>
    </row>
    <row r="12" spans="2:14" ht="25.5" x14ac:dyDescent="0.25">
      <c r="B12" s="43">
        <f t="shared" si="0"/>
        <v>3</v>
      </c>
      <c r="C12" s="47" t="s">
        <v>423</v>
      </c>
      <c r="D12" s="54"/>
      <c r="E12" s="8"/>
      <c r="F12" s="8"/>
      <c r="G12" s="8"/>
      <c r="H12" s="8"/>
      <c r="I12" s="8"/>
      <c r="J12" s="8"/>
      <c r="K12" s="8"/>
      <c r="L12" s="8"/>
      <c r="M12" s="8"/>
      <c r="N12" s="8"/>
    </row>
    <row r="13" spans="2:14" ht="25.5" x14ac:dyDescent="0.25">
      <c r="B13" s="43">
        <f t="shared" si="0"/>
        <v>4</v>
      </c>
      <c r="C13" s="47" t="s">
        <v>424</v>
      </c>
      <c r="D13" s="54"/>
      <c r="E13" s="8"/>
      <c r="F13" s="8"/>
      <c r="G13" s="8"/>
      <c r="H13" s="8"/>
      <c r="I13" s="8"/>
      <c r="J13" s="8"/>
      <c r="K13" s="8"/>
      <c r="L13" s="8"/>
      <c r="M13" s="8"/>
      <c r="N13" s="8"/>
    </row>
    <row r="14" spans="2:14" ht="25.5" x14ac:dyDescent="0.25">
      <c r="B14" s="43">
        <f t="shared" si="0"/>
        <v>5</v>
      </c>
      <c r="C14" s="47" t="s">
        <v>425</v>
      </c>
      <c r="D14" s="54"/>
      <c r="E14" s="8"/>
      <c r="F14" s="8"/>
      <c r="G14" s="8"/>
      <c r="H14" s="8"/>
      <c r="I14" s="8"/>
      <c r="J14" s="8"/>
      <c r="K14" s="8"/>
      <c r="L14" s="8"/>
      <c r="M14" s="8"/>
      <c r="N14" s="8"/>
    </row>
    <row r="15" spans="2:14" ht="51" x14ac:dyDescent="0.25">
      <c r="B15" s="43">
        <f t="shared" si="0"/>
        <v>6</v>
      </c>
      <c r="C15" s="47" t="s">
        <v>426</v>
      </c>
      <c r="D15" s="54"/>
    </row>
    <row r="16" spans="2:14" ht="25.5" x14ac:dyDescent="0.25">
      <c r="B16" s="43">
        <f t="shared" si="0"/>
        <v>7</v>
      </c>
      <c r="C16" s="47" t="str">
        <f>"Confirm your mail pharmacy dispensing accuracy for "&amp;YEAR(INPUT!$D$8)&amp;" (if not available, provide for prior year)."</f>
        <v>Confirm your mail pharmacy dispensing accuracy for 2026 (if not available, provide for prior year).</v>
      </c>
      <c r="D16" s="64"/>
      <c r="I16" s="69"/>
    </row>
    <row r="17" spans="2:4" ht="25.5" x14ac:dyDescent="0.25">
      <c r="B17" s="43">
        <f t="shared" si="0"/>
        <v>8</v>
      </c>
      <c r="C17" s="47" t="s">
        <v>427</v>
      </c>
      <c r="D17" s="54"/>
    </row>
    <row r="18" spans="2:4" ht="25.5" x14ac:dyDescent="0.25">
      <c r="B18" s="43">
        <f t="shared" si="0"/>
        <v>9</v>
      </c>
      <c r="C18" s="47" t="s">
        <v>428</v>
      </c>
      <c r="D18" s="54"/>
    </row>
    <row r="19" spans="2:4" ht="25.5" x14ac:dyDescent="0.25">
      <c r="B19" s="43">
        <f t="shared" si="0"/>
        <v>10</v>
      </c>
      <c r="C19" s="47" t="s">
        <v>429</v>
      </c>
      <c r="D19" s="54"/>
    </row>
    <row r="20" spans="2:4" x14ac:dyDescent="0.25">
      <c r="B20" s="43">
        <f t="shared" si="0"/>
        <v>11</v>
      </c>
      <c r="C20" s="47" t="s">
        <v>430</v>
      </c>
      <c r="D20" s="54"/>
    </row>
  </sheetData>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D9:D18" xr:uid="{83EE43E1-3463-480A-9918-76781B03BF02}">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FDF22-9028-4510-AC22-D46D5798DD71}">
  <dimension ref="B1:N44"/>
  <sheetViews>
    <sheetView topLeftCell="A3" workbookViewId="0">
      <selection activeCell="B10" sqref="B10"/>
    </sheetView>
  </sheetViews>
  <sheetFormatPr defaultColWidth="8.75" defaultRowHeight="15" x14ac:dyDescent="0.25"/>
  <cols>
    <col min="1" max="1" width="1.5" style="1" customWidth="1"/>
    <col min="2" max="2" width="8.75" style="1"/>
    <col min="3" max="3" width="57.875" style="1" customWidth="1"/>
    <col min="4" max="4" width="52.375" style="1" customWidth="1"/>
    <col min="5" max="7" width="8.75" style="1"/>
    <col min="8" max="8" width="9.25" style="1" customWidth="1"/>
    <col min="9" max="16384" width="8.75" style="1"/>
  </cols>
  <sheetData>
    <row r="1" spans="2:14" s="12" customFormat="1" ht="15.75" x14ac:dyDescent="0.25">
      <c r="B1" s="10" t="str">
        <f>INPUT!$C$3</f>
        <v>Albemarle County</v>
      </c>
    </row>
    <row r="2" spans="2:14" s="12" customFormat="1" ht="15.75" x14ac:dyDescent="0.25">
      <c r="B2" s="10" t="str">
        <f>INPUT!$D$11</f>
        <v>RFP#&lt;######&gt;</v>
      </c>
    </row>
    <row r="3" spans="2:14" s="12" customFormat="1" ht="15.75" x14ac:dyDescent="0.25">
      <c r="B3" s="10" t="str">
        <f>INPUT!$C$23</f>
        <v>PBM</v>
      </c>
    </row>
    <row r="4" spans="2:14" s="12" customFormat="1" ht="15.75" x14ac:dyDescent="0.25">
      <c r="B4" s="13" t="str">
        <f>INPUT!F49</f>
        <v>Technical Proposal Form 1.11 - Reporting</v>
      </c>
    </row>
    <row r="7" spans="2:14" ht="15.75" thickBot="1" x14ac:dyDescent="0.3">
      <c r="B7" s="48"/>
      <c r="C7" s="49"/>
    </row>
    <row r="8" spans="2:14" ht="15.75" thickBot="1" x14ac:dyDescent="0.3">
      <c r="B8" s="49"/>
      <c r="C8" s="6" t="s">
        <v>210</v>
      </c>
      <c r="D8" s="17">
        <f>'Instructions &amp; Info'!$C$44</f>
        <v>0</v>
      </c>
    </row>
    <row r="9" spans="2:14" ht="15.75" thickBot="1" x14ac:dyDescent="0.3">
      <c r="B9" s="52" t="s">
        <v>54</v>
      </c>
      <c r="C9" s="52" t="s">
        <v>211</v>
      </c>
      <c r="D9" s="53" t="s">
        <v>212</v>
      </c>
    </row>
    <row r="10" spans="2:14" ht="26.25" thickTop="1" x14ac:dyDescent="0.25">
      <c r="B10" s="43">
        <v>1</v>
      </c>
      <c r="C10" s="47" t="s">
        <v>431</v>
      </c>
      <c r="D10" s="64"/>
      <c r="I10" s="69"/>
    </row>
    <row r="11" spans="2:14" ht="28.9" customHeight="1" x14ac:dyDescent="0.25">
      <c r="B11" s="43">
        <f>B10+1</f>
        <v>2</v>
      </c>
      <c r="C11" s="47" t="s">
        <v>432</v>
      </c>
      <c r="D11" s="64"/>
      <c r="I11" s="69"/>
    </row>
    <row r="12" spans="2:14" ht="38.25" x14ac:dyDescent="0.25">
      <c r="B12" s="43">
        <f t="shared" ref="B12:B28" si="0">B11+1</f>
        <v>3</v>
      </c>
      <c r="C12" s="47" t="s">
        <v>433</v>
      </c>
      <c r="D12" s="54"/>
      <c r="E12" s="8"/>
      <c r="F12" s="8"/>
      <c r="G12" s="8"/>
      <c r="H12" s="8"/>
      <c r="I12" s="8"/>
      <c r="J12" s="8"/>
      <c r="K12" s="8"/>
      <c r="L12" s="8"/>
      <c r="M12" s="8"/>
      <c r="N12" s="8"/>
    </row>
    <row r="13" spans="2:14" ht="38.25" x14ac:dyDescent="0.25">
      <c r="B13" s="43">
        <f t="shared" si="0"/>
        <v>4</v>
      </c>
      <c r="C13" s="47" t="s">
        <v>434</v>
      </c>
      <c r="D13" s="54"/>
      <c r="E13" s="8"/>
      <c r="F13" s="8"/>
      <c r="G13" s="8"/>
      <c r="H13" s="8"/>
      <c r="I13" s="8"/>
      <c r="J13" s="8"/>
      <c r="K13" s="8"/>
      <c r="L13" s="8"/>
      <c r="M13" s="8"/>
      <c r="N13" s="8"/>
    </row>
    <row r="14" spans="2:14" ht="24" customHeight="1" x14ac:dyDescent="0.25">
      <c r="B14" s="43">
        <f t="shared" si="0"/>
        <v>5</v>
      </c>
      <c r="C14" s="47" t="s">
        <v>435</v>
      </c>
      <c r="D14" s="54"/>
      <c r="E14" s="8"/>
      <c r="F14" s="8"/>
      <c r="G14" s="8"/>
      <c r="H14" s="8"/>
      <c r="I14" s="8"/>
      <c r="J14" s="8"/>
      <c r="K14" s="8"/>
      <c r="L14" s="8"/>
      <c r="M14" s="8"/>
      <c r="N14" s="8"/>
    </row>
    <row r="15" spans="2:14" x14ac:dyDescent="0.25">
      <c r="B15" s="43">
        <f t="shared" si="0"/>
        <v>6</v>
      </c>
      <c r="C15" s="47" t="s">
        <v>436</v>
      </c>
      <c r="D15" s="64"/>
      <c r="E15" s="8"/>
      <c r="F15" s="8"/>
      <c r="G15" s="8"/>
      <c r="H15" s="8"/>
      <c r="I15" s="69"/>
      <c r="J15" s="8"/>
      <c r="K15" s="8"/>
      <c r="L15" s="8"/>
      <c r="M15" s="8"/>
      <c r="N15" s="8"/>
    </row>
    <row r="16" spans="2:14" ht="25.5" x14ac:dyDescent="0.25">
      <c r="B16" s="43">
        <f t="shared" si="0"/>
        <v>7</v>
      </c>
      <c r="C16" s="47" t="s">
        <v>437</v>
      </c>
      <c r="D16" s="64"/>
      <c r="I16" s="69"/>
    </row>
    <row r="17" spans="2:9" ht="25.5" x14ac:dyDescent="0.25">
      <c r="B17" s="43">
        <f t="shared" si="0"/>
        <v>8</v>
      </c>
      <c r="C17" s="47" t="s">
        <v>438</v>
      </c>
      <c r="D17" s="54"/>
    </row>
    <row r="18" spans="2:9" ht="25.5" x14ac:dyDescent="0.25">
      <c r="B18" s="43">
        <f t="shared" si="0"/>
        <v>9</v>
      </c>
      <c r="C18" s="47" t="s">
        <v>439</v>
      </c>
      <c r="D18" s="54"/>
    </row>
    <row r="19" spans="2:9" ht="63.75" x14ac:dyDescent="0.25">
      <c r="B19" s="43">
        <f t="shared" si="0"/>
        <v>10</v>
      </c>
      <c r="C19" s="47" t="s">
        <v>440</v>
      </c>
      <c r="D19" s="54"/>
    </row>
    <row r="20" spans="2:9" ht="25.5" x14ac:dyDescent="0.25">
      <c r="B20" s="43">
        <f>B19+1</f>
        <v>11</v>
      </c>
      <c r="C20" s="47" t="s">
        <v>441</v>
      </c>
      <c r="D20" s="64"/>
      <c r="I20" s="69"/>
    </row>
    <row r="21" spans="2:9" ht="25.5" x14ac:dyDescent="0.25">
      <c r="B21" s="43">
        <f t="shared" si="0"/>
        <v>12</v>
      </c>
      <c r="C21" s="47" t="s">
        <v>442</v>
      </c>
      <c r="D21" s="54"/>
    </row>
    <row r="22" spans="2:9" ht="25.5" x14ac:dyDescent="0.25">
      <c r="B22" s="43">
        <f t="shared" si="0"/>
        <v>13</v>
      </c>
      <c r="C22" s="47" t="s">
        <v>443</v>
      </c>
      <c r="D22" s="64"/>
      <c r="I22" s="69"/>
    </row>
    <row r="23" spans="2:9" ht="25.5" x14ac:dyDescent="0.25">
      <c r="B23" s="43">
        <f t="shared" si="0"/>
        <v>14</v>
      </c>
      <c r="C23" s="47" t="s">
        <v>444</v>
      </c>
      <c r="D23" s="54"/>
    </row>
    <row r="24" spans="2:9" ht="25.5" x14ac:dyDescent="0.25">
      <c r="B24" s="43">
        <f t="shared" si="0"/>
        <v>15</v>
      </c>
      <c r="C24" s="47" t="s">
        <v>445</v>
      </c>
      <c r="D24" s="54"/>
    </row>
    <row r="25" spans="2:9" ht="38.25" x14ac:dyDescent="0.25">
      <c r="B25" s="43">
        <f t="shared" si="0"/>
        <v>16</v>
      </c>
      <c r="C25" s="47" t="s">
        <v>446</v>
      </c>
      <c r="D25" s="54"/>
    </row>
    <row r="26" spans="2:9" x14ac:dyDescent="0.25">
      <c r="B26" s="43">
        <f t="shared" si="0"/>
        <v>17</v>
      </c>
      <c r="C26" s="146" t="s">
        <v>447</v>
      </c>
      <c r="D26" s="54"/>
    </row>
    <row r="27" spans="2:9" ht="25.5" x14ac:dyDescent="0.25">
      <c r="B27" s="43">
        <f t="shared" si="0"/>
        <v>18</v>
      </c>
      <c r="C27" s="146" t="s">
        <v>448</v>
      </c>
      <c r="D27" s="54"/>
    </row>
    <row r="28" spans="2:9" ht="25.5" x14ac:dyDescent="0.25">
      <c r="B28" s="148">
        <f t="shared" si="0"/>
        <v>19</v>
      </c>
      <c r="C28" s="147" t="s">
        <v>449</v>
      </c>
      <c r="D28" s="54"/>
    </row>
    <row r="29" spans="2:9" ht="25.5" x14ac:dyDescent="0.25">
      <c r="B29" s="143"/>
      <c r="C29" s="146" t="s">
        <v>450</v>
      </c>
      <c r="D29" s="54"/>
    </row>
    <row r="30" spans="2:9" ht="25.5" x14ac:dyDescent="0.25">
      <c r="B30" s="143"/>
      <c r="C30" s="146" t="s">
        <v>451</v>
      </c>
      <c r="D30" s="54"/>
    </row>
    <row r="31" spans="2:9" ht="25.5" x14ac:dyDescent="0.25">
      <c r="B31" s="143"/>
      <c r="C31" s="146" t="s">
        <v>452</v>
      </c>
      <c r="D31" s="54"/>
    </row>
    <row r="32" spans="2:9" ht="25.5" x14ac:dyDescent="0.25">
      <c r="B32" s="143">
        <f>B28+1</f>
        <v>20</v>
      </c>
      <c r="C32" s="146" t="s">
        <v>453</v>
      </c>
      <c r="D32" s="54"/>
    </row>
    <row r="33" spans="2:4" ht="25.5" x14ac:dyDescent="0.25">
      <c r="B33" s="143">
        <f>B32+1</f>
        <v>21</v>
      </c>
      <c r="C33" s="146" t="s">
        <v>454</v>
      </c>
      <c r="D33" s="54"/>
    </row>
    <row r="34" spans="2:4" ht="25.5" x14ac:dyDescent="0.25">
      <c r="B34" s="143">
        <f t="shared" ref="B34:B44" si="1">B33+1</f>
        <v>22</v>
      </c>
      <c r="C34" s="149" t="s">
        <v>455</v>
      </c>
      <c r="D34" s="54"/>
    </row>
    <row r="35" spans="2:4" ht="25.5" x14ac:dyDescent="0.25">
      <c r="B35" s="143">
        <f t="shared" si="1"/>
        <v>23</v>
      </c>
      <c r="C35" s="146" t="s">
        <v>456</v>
      </c>
      <c r="D35" s="54"/>
    </row>
    <row r="36" spans="2:4" ht="25.5" x14ac:dyDescent="0.25">
      <c r="B36" s="143">
        <f t="shared" si="1"/>
        <v>24</v>
      </c>
      <c r="C36" s="146" t="s">
        <v>457</v>
      </c>
      <c r="D36" s="54"/>
    </row>
    <row r="37" spans="2:4" ht="25.5" x14ac:dyDescent="0.25">
      <c r="B37" s="143">
        <f t="shared" si="1"/>
        <v>25</v>
      </c>
      <c r="C37" s="146" t="s">
        <v>458</v>
      </c>
      <c r="D37" s="54"/>
    </row>
    <row r="38" spans="2:4" ht="51" x14ac:dyDescent="0.25">
      <c r="B38" s="143">
        <f t="shared" si="1"/>
        <v>26</v>
      </c>
      <c r="C38" s="146" t="s">
        <v>459</v>
      </c>
      <c r="D38" s="54"/>
    </row>
    <row r="39" spans="2:4" ht="25.5" x14ac:dyDescent="0.25">
      <c r="B39" s="143">
        <f t="shared" si="1"/>
        <v>27</v>
      </c>
      <c r="C39" s="146" t="s">
        <v>460</v>
      </c>
      <c r="D39" s="54"/>
    </row>
    <row r="40" spans="2:4" x14ac:dyDescent="0.25">
      <c r="B40" s="143">
        <f t="shared" si="1"/>
        <v>28</v>
      </c>
      <c r="C40" s="146" t="s">
        <v>461</v>
      </c>
      <c r="D40" s="54"/>
    </row>
    <row r="41" spans="2:4" ht="38.25" x14ac:dyDescent="0.25">
      <c r="B41" s="143">
        <f t="shared" si="1"/>
        <v>29</v>
      </c>
      <c r="C41" s="146" t="s">
        <v>462</v>
      </c>
      <c r="D41" s="54"/>
    </row>
    <row r="42" spans="2:4" ht="25.5" x14ac:dyDescent="0.25">
      <c r="B42" s="143">
        <f t="shared" si="1"/>
        <v>30</v>
      </c>
      <c r="C42" s="146" t="s">
        <v>463</v>
      </c>
      <c r="D42" s="54"/>
    </row>
    <row r="43" spans="2:4" ht="25.5" x14ac:dyDescent="0.25">
      <c r="B43" s="143">
        <f t="shared" si="1"/>
        <v>31</v>
      </c>
      <c r="C43" s="146" t="s">
        <v>464</v>
      </c>
      <c r="D43" s="54"/>
    </row>
    <row r="44" spans="2:4" ht="25.5" x14ac:dyDescent="0.25">
      <c r="B44" s="143">
        <f t="shared" si="1"/>
        <v>32</v>
      </c>
      <c r="C44" s="146" t="s">
        <v>465</v>
      </c>
      <c r="D44" s="54"/>
    </row>
  </sheetData>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D9:D20 D22" xr:uid="{F8C67D92-F232-452C-B19A-6D1E02CDEDE5}">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FB965-703D-4B37-A45E-A29A96155A89}">
  <dimension ref="B1:N19"/>
  <sheetViews>
    <sheetView workbookViewId="0">
      <selection activeCell="I5" sqref="I5:I27"/>
    </sheetView>
  </sheetViews>
  <sheetFormatPr defaultColWidth="8.75" defaultRowHeight="15" x14ac:dyDescent="0.25"/>
  <cols>
    <col min="1" max="1" width="1.5" style="1" customWidth="1"/>
    <col min="2" max="2" width="8.75" style="1"/>
    <col min="3" max="3" width="57.875" style="1" customWidth="1"/>
    <col min="4" max="4" width="52.375" style="1" customWidth="1"/>
    <col min="5" max="7" width="8.75" style="1"/>
    <col min="8" max="8" width="9.25" style="1" customWidth="1"/>
    <col min="9" max="16384" width="8.75" style="1"/>
  </cols>
  <sheetData>
    <row r="1" spans="2:14" s="12" customFormat="1" ht="15.75" x14ac:dyDescent="0.25">
      <c r="B1" s="10" t="str">
        <f>INPUT!$C$3</f>
        <v>Albemarle County</v>
      </c>
    </row>
    <row r="2" spans="2:14" s="12" customFormat="1" ht="15.75" x14ac:dyDescent="0.25">
      <c r="B2" s="10" t="str">
        <f>INPUT!$D$11</f>
        <v>RFP#&lt;######&gt;</v>
      </c>
    </row>
    <row r="3" spans="2:14" s="12" customFormat="1" ht="15.75" x14ac:dyDescent="0.25">
      <c r="B3" s="10" t="str">
        <f>INPUT!$C$23</f>
        <v>PBM</v>
      </c>
    </row>
    <row r="4" spans="2:14" s="12" customFormat="1" ht="15.75" x14ac:dyDescent="0.25">
      <c r="B4" s="13" t="str">
        <f>INPUT!F50</f>
        <v>Technical Proposal Form 1.12 - Retail Networks</v>
      </c>
    </row>
    <row r="7" spans="2:14" ht="15.75" thickBot="1" x14ac:dyDescent="0.3">
      <c r="B7" s="48"/>
      <c r="C7" s="49"/>
    </row>
    <row r="8" spans="2:14" ht="15.75" thickBot="1" x14ac:dyDescent="0.3">
      <c r="B8" s="49"/>
      <c r="C8" s="6" t="s">
        <v>210</v>
      </c>
      <c r="D8" s="17">
        <f>'Instructions &amp; Info'!$C$44</f>
        <v>0</v>
      </c>
    </row>
    <row r="9" spans="2:14" ht="15.75" thickBot="1" x14ac:dyDescent="0.3">
      <c r="B9" s="52" t="s">
        <v>54</v>
      </c>
      <c r="C9" s="52" t="s">
        <v>211</v>
      </c>
      <c r="D9" s="53" t="s">
        <v>212</v>
      </c>
    </row>
    <row r="10" spans="2:14" ht="26.25" thickTop="1" x14ac:dyDescent="0.25">
      <c r="B10" s="43">
        <v>1</v>
      </c>
      <c r="C10" s="47" t="s">
        <v>466</v>
      </c>
      <c r="D10" s="54"/>
    </row>
    <row r="11" spans="2:14" ht="27" customHeight="1" x14ac:dyDescent="0.25">
      <c r="B11" s="43">
        <f>B10+1</f>
        <v>2</v>
      </c>
      <c r="C11" s="47" t="s">
        <v>467</v>
      </c>
      <c r="D11" s="54"/>
      <c r="I11" s="69"/>
    </row>
    <row r="12" spans="2:14" x14ac:dyDescent="0.25">
      <c r="B12" s="43">
        <f t="shared" ref="B12:B15" si="0">B11+1</f>
        <v>3</v>
      </c>
      <c r="C12" s="47" t="s">
        <v>468</v>
      </c>
      <c r="D12" s="54"/>
      <c r="E12" s="8"/>
      <c r="F12" s="8"/>
      <c r="G12" s="8"/>
      <c r="H12" s="8"/>
      <c r="I12" s="69"/>
      <c r="J12" s="8"/>
      <c r="K12" s="8"/>
      <c r="L12" s="8"/>
      <c r="M12" s="8"/>
      <c r="N12" s="8"/>
    </row>
    <row r="13" spans="2:14" ht="25.5" x14ac:dyDescent="0.25">
      <c r="B13" s="43">
        <f t="shared" si="0"/>
        <v>4</v>
      </c>
      <c r="C13" s="47" t="s">
        <v>469</v>
      </c>
      <c r="D13" s="54"/>
      <c r="E13" s="8"/>
      <c r="F13" s="8"/>
      <c r="G13" s="8"/>
      <c r="H13" s="8"/>
      <c r="I13" s="69"/>
      <c r="J13" s="8"/>
      <c r="K13" s="8"/>
      <c r="L13" s="8"/>
      <c r="M13" s="8"/>
      <c r="N13" s="8"/>
    </row>
    <row r="14" spans="2:14" ht="28.15" customHeight="1" x14ac:dyDescent="0.25">
      <c r="B14" s="43">
        <f t="shared" si="0"/>
        <v>5</v>
      </c>
      <c r="C14" s="47" t="s">
        <v>470</v>
      </c>
      <c r="D14" s="54"/>
      <c r="E14" s="8"/>
      <c r="F14" s="8"/>
      <c r="G14" s="8"/>
      <c r="H14" s="8"/>
      <c r="I14" s="69"/>
      <c r="J14" s="8"/>
      <c r="K14" s="8"/>
      <c r="L14" s="8"/>
      <c r="M14" s="8"/>
      <c r="N14" s="8"/>
    </row>
    <row r="15" spans="2:14" ht="38.25" x14ac:dyDescent="0.25">
      <c r="B15" s="43">
        <f t="shared" si="0"/>
        <v>6</v>
      </c>
      <c r="C15" s="47" t="s">
        <v>471</v>
      </c>
      <c r="D15" s="54"/>
      <c r="E15" s="8"/>
      <c r="F15" s="8"/>
      <c r="G15" s="8"/>
      <c r="H15" s="8"/>
      <c r="I15" s="8"/>
      <c r="J15" s="8"/>
      <c r="K15" s="8"/>
      <c r="L15" s="8"/>
      <c r="M15" s="8"/>
      <c r="N15" s="8"/>
    </row>
    <row r="16" spans="2:14" ht="25.15" customHeight="1" x14ac:dyDescent="0.25">
      <c r="B16" s="43">
        <f t="shared" ref="B16:B19" si="1">B15+1</f>
        <v>7</v>
      </c>
      <c r="C16" s="47" t="s">
        <v>472</v>
      </c>
      <c r="D16" s="54"/>
    </row>
    <row r="17" spans="2:4" ht="25.5" x14ac:dyDescent="0.25">
      <c r="B17" s="43">
        <f t="shared" si="1"/>
        <v>8</v>
      </c>
      <c r="C17" s="47" t="s">
        <v>473</v>
      </c>
      <c r="D17" s="54"/>
    </row>
    <row r="18" spans="2:4" ht="25.5" x14ac:dyDescent="0.25">
      <c r="B18" s="43">
        <f t="shared" si="1"/>
        <v>9</v>
      </c>
      <c r="C18" s="47" t="s">
        <v>474</v>
      </c>
      <c r="D18" s="54"/>
    </row>
    <row r="19" spans="2:4" ht="25.5" x14ac:dyDescent="0.25">
      <c r="B19" s="43">
        <f t="shared" si="1"/>
        <v>10</v>
      </c>
      <c r="C19" s="47" t="s">
        <v>475</v>
      </c>
      <c r="D19" s="54"/>
    </row>
  </sheetData>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D9:D19" xr:uid="{681F3BB9-D55D-4660-8D1D-6F22B32874DD}">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E74F3-FC56-4FEB-9161-8A2CF65EF6A4}">
  <dimension ref="B1:N47"/>
  <sheetViews>
    <sheetView workbookViewId="0">
      <selection activeCell="C18" sqref="C18"/>
    </sheetView>
  </sheetViews>
  <sheetFormatPr defaultColWidth="8.75" defaultRowHeight="15" x14ac:dyDescent="0.25"/>
  <cols>
    <col min="1" max="1" width="1.5" style="1" customWidth="1"/>
    <col min="2" max="2" width="8.75" style="1"/>
    <col min="3" max="3" width="57.875" style="1" customWidth="1"/>
    <col min="4" max="4" width="52.375" style="1" customWidth="1"/>
    <col min="5" max="7" width="8.75" style="1"/>
    <col min="8" max="8" width="9.25" style="1" customWidth="1"/>
    <col min="9" max="16384" width="8.75" style="1"/>
  </cols>
  <sheetData>
    <row r="1" spans="2:14" s="12" customFormat="1" ht="15.75" x14ac:dyDescent="0.25">
      <c r="B1" s="10" t="str">
        <f>INPUT!$C$3</f>
        <v>Albemarle County</v>
      </c>
    </row>
    <row r="2" spans="2:14" s="12" customFormat="1" ht="15.75" x14ac:dyDescent="0.25">
      <c r="B2" s="10" t="str">
        <f>INPUT!$D$11</f>
        <v>RFP#&lt;######&gt;</v>
      </c>
    </row>
    <row r="3" spans="2:14" s="12" customFormat="1" ht="15.75" x14ac:dyDescent="0.25">
      <c r="B3" s="10" t="str">
        <f>INPUT!$C$23</f>
        <v>PBM</v>
      </c>
    </row>
    <row r="4" spans="2:14" s="12" customFormat="1" ht="15.75" x14ac:dyDescent="0.25">
      <c r="B4" s="13" t="str">
        <f>INPUT!F51</f>
        <v>Technical Proposal Form 1.13 - Specialty Pharmacy</v>
      </c>
    </row>
    <row r="7" spans="2:14" ht="15.75" thickBot="1" x14ac:dyDescent="0.3">
      <c r="B7" s="48"/>
      <c r="C7" s="49"/>
    </row>
    <row r="8" spans="2:14" ht="15.75" thickBot="1" x14ac:dyDescent="0.3">
      <c r="B8" s="49"/>
      <c r="C8" s="6" t="s">
        <v>210</v>
      </c>
      <c r="D8" s="17">
        <f>'Instructions &amp; Info'!$C$44</f>
        <v>0</v>
      </c>
    </row>
    <row r="9" spans="2:14" ht="15.75" thickBot="1" x14ac:dyDescent="0.3">
      <c r="B9" s="52" t="s">
        <v>54</v>
      </c>
      <c r="C9" s="52" t="s">
        <v>211</v>
      </c>
      <c r="D9" s="53" t="s">
        <v>212</v>
      </c>
    </row>
    <row r="10" spans="2:14" ht="37.9" customHeight="1" thickTop="1" x14ac:dyDescent="0.25">
      <c r="B10" s="43">
        <v>1</v>
      </c>
      <c r="C10" s="47" t="s">
        <v>476</v>
      </c>
      <c r="D10" s="54"/>
    </row>
    <row r="11" spans="2:14" x14ac:dyDescent="0.25">
      <c r="B11" s="43">
        <f>B10+1</f>
        <v>2</v>
      </c>
      <c r="C11" s="47" t="s">
        <v>477</v>
      </c>
      <c r="D11" s="54"/>
    </row>
    <row r="12" spans="2:14" ht="25.5" x14ac:dyDescent="0.25">
      <c r="B12" s="43">
        <f t="shared" ref="B12:B47" si="0">B11+1</f>
        <v>3</v>
      </c>
      <c r="C12" s="47" t="s">
        <v>478</v>
      </c>
      <c r="D12" s="54"/>
      <c r="E12" s="8"/>
      <c r="F12" s="8"/>
      <c r="G12" s="8"/>
      <c r="H12" s="8"/>
      <c r="I12" s="8"/>
      <c r="J12" s="8"/>
      <c r="K12" s="8"/>
      <c r="L12" s="8"/>
      <c r="M12" s="8"/>
      <c r="N12" s="8"/>
    </row>
    <row r="13" spans="2:14" x14ac:dyDescent="0.25">
      <c r="B13" s="43">
        <f t="shared" si="0"/>
        <v>4</v>
      </c>
      <c r="C13" s="47" t="s">
        <v>479</v>
      </c>
      <c r="D13" s="54"/>
      <c r="E13" s="8"/>
      <c r="F13" s="8"/>
      <c r="G13" s="8"/>
      <c r="H13" s="8"/>
      <c r="I13" s="8"/>
      <c r="J13" s="8"/>
      <c r="K13" s="8"/>
      <c r="L13" s="8"/>
      <c r="M13" s="8"/>
      <c r="N13" s="8"/>
    </row>
    <row r="14" spans="2:14" ht="25.5" x14ac:dyDescent="0.25">
      <c r="B14" s="43">
        <f t="shared" si="0"/>
        <v>5</v>
      </c>
      <c r="C14" s="47" t="s">
        <v>480</v>
      </c>
      <c r="D14" s="54"/>
      <c r="E14" s="8"/>
      <c r="F14" s="8"/>
      <c r="G14" s="8"/>
      <c r="H14" s="8"/>
      <c r="I14" s="8"/>
      <c r="J14" s="8"/>
      <c r="K14" s="8"/>
      <c r="L14" s="8"/>
      <c r="M14" s="8"/>
      <c r="N14" s="8"/>
    </row>
    <row r="15" spans="2:14" x14ac:dyDescent="0.25">
      <c r="B15" s="43">
        <f t="shared" si="0"/>
        <v>6</v>
      </c>
      <c r="C15" s="47" t="s">
        <v>481</v>
      </c>
      <c r="D15" s="54"/>
      <c r="E15" s="8"/>
      <c r="F15" s="8"/>
      <c r="G15" s="8"/>
      <c r="H15" s="8"/>
      <c r="I15" s="8"/>
      <c r="J15" s="8"/>
      <c r="K15" s="8"/>
      <c r="L15" s="8"/>
      <c r="M15" s="8"/>
      <c r="N15" s="8"/>
    </row>
    <row r="16" spans="2:14" ht="25.5" x14ac:dyDescent="0.25">
      <c r="B16" s="43">
        <f t="shared" si="0"/>
        <v>7</v>
      </c>
      <c r="C16" s="47" t="s">
        <v>482</v>
      </c>
      <c r="D16" s="54"/>
    </row>
    <row r="17" spans="2:4" ht="63.75" x14ac:dyDescent="0.25">
      <c r="B17" s="43">
        <f t="shared" si="0"/>
        <v>8</v>
      </c>
      <c r="C17" s="47" t="s">
        <v>483</v>
      </c>
      <c r="D17" s="54"/>
    </row>
    <row r="18" spans="2:4" x14ac:dyDescent="0.25">
      <c r="B18" s="43">
        <f t="shared" si="0"/>
        <v>9</v>
      </c>
      <c r="C18" s="47" t="s">
        <v>484</v>
      </c>
      <c r="D18" s="54"/>
    </row>
    <row r="19" spans="2:4" ht="25.5" x14ac:dyDescent="0.25">
      <c r="B19" s="43">
        <f t="shared" si="0"/>
        <v>10</v>
      </c>
      <c r="C19" s="47" t="s">
        <v>485</v>
      </c>
      <c r="D19" s="54"/>
    </row>
    <row r="20" spans="2:4" ht="25.5" x14ac:dyDescent="0.25">
      <c r="B20" s="43">
        <f t="shared" si="0"/>
        <v>11</v>
      </c>
      <c r="C20" s="47" t="s">
        <v>486</v>
      </c>
      <c r="D20" s="54"/>
    </row>
    <row r="21" spans="2:4" ht="25.5" x14ac:dyDescent="0.25">
      <c r="B21" s="43">
        <f t="shared" si="0"/>
        <v>12</v>
      </c>
      <c r="C21" s="47" t="s">
        <v>487</v>
      </c>
      <c r="D21" s="54"/>
    </row>
    <row r="22" spans="2:4" x14ac:dyDescent="0.25">
      <c r="B22" s="43">
        <f t="shared" si="0"/>
        <v>13</v>
      </c>
      <c r="C22" s="47" t="s">
        <v>488</v>
      </c>
      <c r="D22" s="54"/>
    </row>
    <row r="23" spans="2:4" x14ac:dyDescent="0.25">
      <c r="B23" s="43">
        <f t="shared" si="0"/>
        <v>14</v>
      </c>
      <c r="C23" s="47" t="s">
        <v>489</v>
      </c>
      <c r="D23" s="54"/>
    </row>
    <row r="24" spans="2:4" ht="25.5" x14ac:dyDescent="0.25">
      <c r="B24" s="43">
        <f t="shared" si="0"/>
        <v>15</v>
      </c>
      <c r="C24" s="47" t="s">
        <v>490</v>
      </c>
      <c r="D24" s="54"/>
    </row>
    <row r="25" spans="2:4" x14ac:dyDescent="0.25">
      <c r="B25" s="43">
        <f t="shared" si="0"/>
        <v>16</v>
      </c>
      <c r="C25" s="47" t="s">
        <v>491</v>
      </c>
      <c r="D25" s="54"/>
    </row>
    <row r="26" spans="2:4" x14ac:dyDescent="0.25">
      <c r="B26" s="43">
        <f t="shared" si="0"/>
        <v>17</v>
      </c>
      <c r="C26" s="47" t="s">
        <v>492</v>
      </c>
      <c r="D26" s="54"/>
    </row>
    <row r="27" spans="2:4" ht="25.5" x14ac:dyDescent="0.25">
      <c r="B27" s="43">
        <f t="shared" si="0"/>
        <v>18</v>
      </c>
      <c r="C27" s="47" t="s">
        <v>493</v>
      </c>
      <c r="D27" s="54"/>
    </row>
    <row r="28" spans="2:4" ht="25.5" x14ac:dyDescent="0.25">
      <c r="B28" s="43">
        <f t="shared" si="0"/>
        <v>19</v>
      </c>
      <c r="C28" s="47" t="s">
        <v>494</v>
      </c>
      <c r="D28" s="54"/>
    </row>
    <row r="29" spans="2:4" ht="25.5" x14ac:dyDescent="0.25">
      <c r="B29" s="43">
        <f t="shared" si="0"/>
        <v>20</v>
      </c>
      <c r="C29" s="47" t="s">
        <v>495</v>
      </c>
      <c r="D29" s="54"/>
    </row>
    <row r="30" spans="2:4" ht="25.5" x14ac:dyDescent="0.25">
      <c r="B30" s="43">
        <f t="shared" si="0"/>
        <v>21</v>
      </c>
      <c r="C30" s="47" t="s">
        <v>496</v>
      </c>
      <c r="D30" s="54"/>
    </row>
    <row r="31" spans="2:4" ht="25.5" x14ac:dyDescent="0.25">
      <c r="B31" s="43">
        <f t="shared" si="0"/>
        <v>22</v>
      </c>
      <c r="C31" s="47" t="s">
        <v>497</v>
      </c>
      <c r="D31" s="54"/>
    </row>
    <row r="32" spans="2:4" ht="25.5" x14ac:dyDescent="0.25">
      <c r="B32" s="43">
        <f t="shared" si="0"/>
        <v>23</v>
      </c>
      <c r="C32" s="47" t="s">
        <v>498</v>
      </c>
      <c r="D32" s="54"/>
    </row>
    <row r="33" spans="2:4" ht="51" x14ac:dyDescent="0.25">
      <c r="B33" s="43">
        <f t="shared" si="0"/>
        <v>24</v>
      </c>
      <c r="C33" s="47" t="s">
        <v>499</v>
      </c>
      <c r="D33" s="54"/>
    </row>
    <row r="34" spans="2:4" ht="25.5" x14ac:dyDescent="0.25">
      <c r="B34" s="43">
        <f t="shared" si="0"/>
        <v>25</v>
      </c>
      <c r="C34" s="47" t="s">
        <v>500</v>
      </c>
      <c r="D34" s="54"/>
    </row>
    <row r="35" spans="2:4" ht="25.5" x14ac:dyDescent="0.25">
      <c r="B35" s="43">
        <f t="shared" si="0"/>
        <v>26</v>
      </c>
      <c r="C35" s="47" t="s">
        <v>501</v>
      </c>
      <c r="D35" s="54"/>
    </row>
    <row r="36" spans="2:4" ht="25.5" x14ac:dyDescent="0.25">
      <c r="B36" s="43">
        <f t="shared" si="0"/>
        <v>27</v>
      </c>
      <c r="C36" s="47" t="s">
        <v>502</v>
      </c>
      <c r="D36" s="54"/>
    </row>
    <row r="37" spans="2:4" ht="25.5" x14ac:dyDescent="0.25">
      <c r="B37" s="43">
        <f t="shared" si="0"/>
        <v>28</v>
      </c>
      <c r="C37" s="47" t="s">
        <v>503</v>
      </c>
      <c r="D37" s="54"/>
    </row>
    <row r="38" spans="2:4" x14ac:dyDescent="0.25">
      <c r="B38" s="43">
        <f t="shared" si="0"/>
        <v>29</v>
      </c>
      <c r="C38" s="47" t="s">
        <v>504</v>
      </c>
      <c r="D38" s="54"/>
    </row>
    <row r="39" spans="2:4" ht="38.25" x14ac:dyDescent="0.25">
      <c r="B39" s="43">
        <f t="shared" si="0"/>
        <v>30</v>
      </c>
      <c r="C39" s="47" t="s">
        <v>505</v>
      </c>
      <c r="D39" s="54"/>
    </row>
    <row r="40" spans="2:4" ht="25.5" x14ac:dyDescent="0.25">
      <c r="B40" s="43">
        <f t="shared" si="0"/>
        <v>31</v>
      </c>
      <c r="C40" s="47" t="s">
        <v>506</v>
      </c>
      <c r="D40" s="54"/>
    </row>
    <row r="41" spans="2:4" ht="25.5" x14ac:dyDescent="0.25">
      <c r="B41" s="43">
        <f t="shared" si="0"/>
        <v>32</v>
      </c>
      <c r="C41" s="47" t="s">
        <v>507</v>
      </c>
      <c r="D41" s="54"/>
    </row>
    <row r="42" spans="2:4" ht="25.5" x14ac:dyDescent="0.25">
      <c r="B42" s="43">
        <f t="shared" si="0"/>
        <v>33</v>
      </c>
      <c r="C42" s="47" t="s">
        <v>508</v>
      </c>
      <c r="D42" s="54"/>
    </row>
    <row r="43" spans="2:4" x14ac:dyDescent="0.25">
      <c r="B43" s="43">
        <f t="shared" si="0"/>
        <v>34</v>
      </c>
      <c r="C43" s="47" t="s">
        <v>509</v>
      </c>
      <c r="D43" s="54"/>
    </row>
    <row r="44" spans="2:4" ht="25.5" x14ac:dyDescent="0.25">
      <c r="B44" s="43">
        <f t="shared" si="0"/>
        <v>35</v>
      </c>
      <c r="C44" s="47" t="s">
        <v>510</v>
      </c>
      <c r="D44" s="54"/>
    </row>
    <row r="45" spans="2:4" ht="51" x14ac:dyDescent="0.25">
      <c r="B45" s="43">
        <f t="shared" si="0"/>
        <v>36</v>
      </c>
      <c r="C45" s="47" t="s">
        <v>511</v>
      </c>
      <c r="D45" s="54"/>
    </row>
    <row r="46" spans="2:4" x14ac:dyDescent="0.25">
      <c r="B46" s="43">
        <f t="shared" si="0"/>
        <v>37</v>
      </c>
      <c r="C46" s="47" t="s">
        <v>512</v>
      </c>
      <c r="D46" s="54"/>
    </row>
    <row r="47" spans="2:4" ht="25.5" x14ac:dyDescent="0.25">
      <c r="B47" s="43">
        <f t="shared" si="0"/>
        <v>38</v>
      </c>
      <c r="C47" s="47" t="s">
        <v>513</v>
      </c>
      <c r="D47" s="54"/>
    </row>
  </sheetData>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D9:D19" xr:uid="{8338461F-7A25-458D-8675-860B75451F1F}">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11C94-1AAA-4D8D-96A8-F75E26D36D29}">
  <dimension ref="B1:N31"/>
  <sheetViews>
    <sheetView topLeftCell="A22" workbookViewId="0"/>
  </sheetViews>
  <sheetFormatPr defaultColWidth="8.75" defaultRowHeight="15" x14ac:dyDescent="0.25"/>
  <cols>
    <col min="1" max="1" width="1.5" style="1" customWidth="1"/>
    <col min="2" max="2" width="8.75" style="1"/>
    <col min="3" max="3" width="57.875" style="1" customWidth="1"/>
    <col min="4" max="4" width="52.375" style="1" customWidth="1"/>
    <col min="5" max="7" width="8.75" style="1"/>
    <col min="8" max="8" width="9.25" style="1" customWidth="1"/>
    <col min="9" max="16384" width="8.75" style="1"/>
  </cols>
  <sheetData>
    <row r="1" spans="2:14" s="12" customFormat="1" ht="15.75" x14ac:dyDescent="0.25">
      <c r="B1" s="10" t="str">
        <f>INPUT!$C$3</f>
        <v>Albemarle County</v>
      </c>
    </row>
    <row r="2" spans="2:14" s="12" customFormat="1" ht="15.75" x14ac:dyDescent="0.25">
      <c r="B2" s="10" t="str">
        <f>INPUT!$D$11</f>
        <v>RFP#&lt;######&gt;</v>
      </c>
    </row>
    <row r="3" spans="2:14" s="12" customFormat="1" ht="15.75" x14ac:dyDescent="0.25">
      <c r="B3" s="10" t="str">
        <f>INPUT!$C$23</f>
        <v>PBM</v>
      </c>
    </row>
    <row r="4" spans="2:14" s="12" customFormat="1" ht="15.75" x14ac:dyDescent="0.25">
      <c r="B4" s="13" t="str">
        <f>INPUT!F52</f>
        <v>Technical Proposal Form 1.14 - High Cost Rx Financial Assistance</v>
      </c>
    </row>
    <row r="7" spans="2:14" ht="15.75" thickBot="1" x14ac:dyDescent="0.3">
      <c r="B7" s="48"/>
      <c r="C7" s="49"/>
    </row>
    <row r="8" spans="2:14" ht="15.75" thickBot="1" x14ac:dyDescent="0.3">
      <c r="B8" s="49"/>
      <c r="C8" s="6" t="s">
        <v>210</v>
      </c>
      <c r="D8" s="17">
        <f>'Instructions &amp; Info'!$C$44</f>
        <v>0</v>
      </c>
    </row>
    <row r="9" spans="2:14" ht="15.75" thickBot="1" x14ac:dyDescent="0.3">
      <c r="B9" s="52" t="s">
        <v>54</v>
      </c>
      <c r="C9" s="52" t="s">
        <v>211</v>
      </c>
      <c r="D9" s="53" t="s">
        <v>212</v>
      </c>
    </row>
    <row r="10" spans="2:14" ht="26.25" thickTop="1" x14ac:dyDescent="0.25">
      <c r="B10" s="61">
        <v>1</v>
      </c>
      <c r="C10" s="42" t="s">
        <v>514</v>
      </c>
      <c r="D10" s="62"/>
    </row>
    <row r="11" spans="2:14" x14ac:dyDescent="0.25">
      <c r="B11" s="43" t="s">
        <v>299</v>
      </c>
      <c r="C11" s="57" t="s">
        <v>515</v>
      </c>
      <c r="D11" s="54"/>
    </row>
    <row r="12" spans="2:14" x14ac:dyDescent="0.25">
      <c r="B12" s="43" t="s">
        <v>301</v>
      </c>
      <c r="C12" s="57" t="s">
        <v>516</v>
      </c>
      <c r="D12" s="54"/>
    </row>
    <row r="13" spans="2:14" x14ac:dyDescent="0.25">
      <c r="B13" s="43" t="s">
        <v>303</v>
      </c>
      <c r="C13" s="57" t="s">
        <v>517</v>
      </c>
      <c r="D13" s="54"/>
    </row>
    <row r="14" spans="2:14" ht="25.9" customHeight="1" x14ac:dyDescent="0.25">
      <c r="B14" s="43">
        <f>B10+1</f>
        <v>2</v>
      </c>
      <c r="C14" s="47" t="s">
        <v>518</v>
      </c>
      <c r="D14" s="54"/>
    </row>
    <row r="15" spans="2:14" ht="25.5" x14ac:dyDescent="0.25">
      <c r="B15" s="43">
        <f t="shared" ref="B15:B31" si="0">B14+1</f>
        <v>3</v>
      </c>
      <c r="C15" s="47" t="s">
        <v>519</v>
      </c>
      <c r="D15" s="54"/>
      <c r="E15" s="8"/>
      <c r="F15" s="8"/>
      <c r="G15" s="8"/>
      <c r="H15" s="8"/>
      <c r="I15" s="8"/>
      <c r="J15" s="8"/>
      <c r="K15" s="8"/>
      <c r="L15" s="8"/>
      <c r="M15" s="8"/>
      <c r="N15" s="8"/>
    </row>
    <row r="16" spans="2:14" ht="51" x14ac:dyDescent="0.25">
      <c r="B16" s="43">
        <f t="shared" si="0"/>
        <v>4</v>
      </c>
      <c r="C16" s="47" t="s">
        <v>520</v>
      </c>
      <c r="D16" s="54"/>
      <c r="E16" s="8"/>
      <c r="F16" s="8"/>
      <c r="G16" s="8"/>
      <c r="H16" s="8"/>
      <c r="I16" s="8"/>
      <c r="J16" s="8"/>
      <c r="K16" s="8"/>
      <c r="L16" s="8"/>
      <c r="M16" s="8"/>
      <c r="N16" s="8"/>
    </row>
    <row r="17" spans="2:14" ht="38.25" x14ac:dyDescent="0.25">
      <c r="B17" s="43">
        <f t="shared" si="0"/>
        <v>5</v>
      </c>
      <c r="C17" s="47" t="s">
        <v>521</v>
      </c>
      <c r="D17" s="54"/>
      <c r="E17" s="8"/>
      <c r="F17" s="8"/>
      <c r="G17" s="8"/>
      <c r="H17" s="8"/>
      <c r="I17" s="8"/>
      <c r="J17" s="8"/>
      <c r="K17" s="8"/>
      <c r="L17" s="8"/>
      <c r="M17" s="8"/>
      <c r="N17" s="8"/>
    </row>
    <row r="18" spans="2:14" ht="25.5" x14ac:dyDescent="0.25">
      <c r="B18" s="43">
        <f t="shared" si="0"/>
        <v>6</v>
      </c>
      <c r="C18" s="47" t="s">
        <v>522</v>
      </c>
      <c r="D18" s="54"/>
      <c r="E18" s="8"/>
      <c r="F18" s="8"/>
      <c r="G18" s="8"/>
      <c r="H18" s="8"/>
      <c r="I18" s="8"/>
      <c r="J18" s="8"/>
      <c r="K18" s="8"/>
      <c r="L18" s="8"/>
      <c r="M18" s="8"/>
      <c r="N18" s="8"/>
    </row>
    <row r="19" spans="2:14" ht="25.5" x14ac:dyDescent="0.25">
      <c r="B19" s="43">
        <f t="shared" si="0"/>
        <v>7</v>
      </c>
      <c r="C19" s="47" t="s">
        <v>523</v>
      </c>
      <c r="D19" s="54"/>
    </row>
    <row r="20" spans="2:14" x14ac:dyDescent="0.25">
      <c r="B20" s="43">
        <f t="shared" si="0"/>
        <v>8</v>
      </c>
      <c r="C20" s="47" t="s">
        <v>524</v>
      </c>
      <c r="D20" s="54"/>
    </row>
    <row r="21" spans="2:14" x14ac:dyDescent="0.25">
      <c r="B21" s="43">
        <f t="shared" si="0"/>
        <v>9</v>
      </c>
      <c r="C21" s="47" t="s">
        <v>525</v>
      </c>
      <c r="D21" s="54"/>
    </row>
    <row r="22" spans="2:14" ht="25.5" x14ac:dyDescent="0.25">
      <c r="B22" s="43">
        <f t="shared" si="0"/>
        <v>10</v>
      </c>
      <c r="C22" s="47" t="s">
        <v>526</v>
      </c>
      <c r="D22" s="54"/>
    </row>
    <row r="23" spans="2:14" ht="51" x14ac:dyDescent="0.25">
      <c r="B23" s="43">
        <f t="shared" si="0"/>
        <v>11</v>
      </c>
      <c r="C23" s="47" t="s">
        <v>527</v>
      </c>
      <c r="D23" s="54"/>
    </row>
    <row r="24" spans="2:14" ht="25.5" x14ac:dyDescent="0.25">
      <c r="B24" s="43">
        <f t="shared" si="0"/>
        <v>12</v>
      </c>
      <c r="C24" s="47" t="s">
        <v>528</v>
      </c>
      <c r="D24" s="54"/>
    </row>
    <row r="25" spans="2:14" ht="25.5" x14ac:dyDescent="0.25">
      <c r="B25" s="43">
        <f t="shared" si="0"/>
        <v>13</v>
      </c>
      <c r="C25" s="47" t="s">
        <v>529</v>
      </c>
      <c r="D25" s="54"/>
    </row>
    <row r="26" spans="2:14" ht="25.5" x14ac:dyDescent="0.25">
      <c r="B26" s="43">
        <f t="shared" si="0"/>
        <v>14</v>
      </c>
      <c r="C26" s="47" t="s">
        <v>530</v>
      </c>
      <c r="D26" s="54"/>
    </row>
    <row r="27" spans="2:14" ht="25.5" x14ac:dyDescent="0.25">
      <c r="B27" s="43">
        <f t="shared" si="0"/>
        <v>15</v>
      </c>
      <c r="C27" s="47" t="s">
        <v>531</v>
      </c>
      <c r="D27" s="54"/>
    </row>
    <row r="28" spans="2:14" ht="25.5" x14ac:dyDescent="0.25">
      <c r="B28" s="43">
        <f t="shared" si="0"/>
        <v>16</v>
      </c>
      <c r="C28" s="47" t="s">
        <v>530</v>
      </c>
      <c r="D28" s="54"/>
    </row>
    <row r="29" spans="2:14" ht="38.25" x14ac:dyDescent="0.25">
      <c r="B29" s="43">
        <f t="shared" si="0"/>
        <v>17</v>
      </c>
      <c r="C29" s="47" t="s">
        <v>532</v>
      </c>
      <c r="D29" s="54"/>
    </row>
    <row r="30" spans="2:14" ht="26.45" customHeight="1" x14ac:dyDescent="0.25">
      <c r="B30" s="43">
        <f t="shared" si="0"/>
        <v>18</v>
      </c>
      <c r="C30" s="47" t="s">
        <v>533</v>
      </c>
      <c r="D30" s="54"/>
    </row>
    <row r="31" spans="2:14" ht="25.5" x14ac:dyDescent="0.25">
      <c r="B31" s="43">
        <f t="shared" si="0"/>
        <v>19</v>
      </c>
      <c r="C31" s="47" t="s">
        <v>534</v>
      </c>
      <c r="D31" s="54"/>
    </row>
  </sheetData>
  <dataValidations count="1">
    <dataValidation type="textLength" operator="lessThanOrEqual" allowBlank="1" showInputMessage="1" showErrorMessage="1" errorTitle="Character Limit Exceeded" error="You have exceeded the number of characters in your response. Please limit your response to 700 Characters and click Retry." sqref="D9:D22" xr:uid="{35EC0EE4-0999-426C-8C95-8C91095D2D30}">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A3FBF-8C83-49ED-9B99-1939CA77A40B}">
  <dimension ref="B1:N24"/>
  <sheetViews>
    <sheetView topLeftCell="A3" workbookViewId="0">
      <selection activeCell="B4" sqref="B4"/>
    </sheetView>
  </sheetViews>
  <sheetFormatPr defaultColWidth="8.75" defaultRowHeight="15" x14ac:dyDescent="0.25"/>
  <cols>
    <col min="1" max="1" width="1.5" style="1" customWidth="1"/>
    <col min="2" max="2" width="8.75" style="1"/>
    <col min="3" max="3" width="57.875" style="1" customWidth="1"/>
    <col min="4" max="4" width="52.375" style="1" customWidth="1"/>
    <col min="5" max="7" width="8.75" style="1"/>
    <col min="8" max="8" width="9.25" style="1" customWidth="1"/>
    <col min="9" max="16384" width="8.75" style="1"/>
  </cols>
  <sheetData>
    <row r="1" spans="2:14" s="12" customFormat="1" ht="15.75" x14ac:dyDescent="0.25">
      <c r="B1" s="10" t="str">
        <f>INPUT!$C$3</f>
        <v>Albemarle County</v>
      </c>
    </row>
    <row r="2" spans="2:14" s="12" customFormat="1" ht="15.75" x14ac:dyDescent="0.25">
      <c r="B2" s="10" t="str">
        <f>INPUT!$D$11</f>
        <v>RFP#&lt;######&gt;</v>
      </c>
    </row>
    <row r="3" spans="2:14" s="12" customFormat="1" ht="15.75" x14ac:dyDescent="0.25">
      <c r="B3" s="10" t="str">
        <f>INPUT!$C$23</f>
        <v>PBM</v>
      </c>
    </row>
    <row r="4" spans="2:14" s="12" customFormat="1" ht="15.75" x14ac:dyDescent="0.25">
      <c r="B4" s="13" t="str">
        <f>INPUT!F53</f>
        <v>Technical Proposal Form 1.15 - Technology</v>
      </c>
      <c r="D4" s="65"/>
    </row>
    <row r="7" spans="2:14" ht="15.75" thickBot="1" x14ac:dyDescent="0.3">
      <c r="B7" s="48"/>
      <c r="C7" s="49"/>
    </row>
    <row r="8" spans="2:14" ht="15.75" thickBot="1" x14ac:dyDescent="0.3">
      <c r="B8" s="49"/>
      <c r="C8" s="6" t="s">
        <v>210</v>
      </c>
      <c r="D8" s="17">
        <f>'Instructions &amp; Info'!$C$44</f>
        <v>0</v>
      </c>
    </row>
    <row r="9" spans="2:14" ht="15.75" thickBot="1" x14ac:dyDescent="0.3">
      <c r="B9" s="52" t="s">
        <v>54</v>
      </c>
      <c r="C9" s="52" t="s">
        <v>211</v>
      </c>
      <c r="D9" s="53" t="s">
        <v>212</v>
      </c>
    </row>
    <row r="10" spans="2:14" ht="26.25" thickTop="1" x14ac:dyDescent="0.25">
      <c r="B10" s="43">
        <v>1</v>
      </c>
      <c r="C10" s="47" t="s">
        <v>535</v>
      </c>
      <c r="D10" s="54"/>
    </row>
    <row r="11" spans="2:14" ht="25.5" x14ac:dyDescent="0.25">
      <c r="B11" s="43">
        <f>B10+1</f>
        <v>2</v>
      </c>
      <c r="C11" s="47" t="s">
        <v>536</v>
      </c>
      <c r="D11" s="54"/>
    </row>
    <row r="12" spans="2:14" ht="25.5" x14ac:dyDescent="0.25">
      <c r="B12" s="43">
        <f t="shared" ref="B12:B24" si="0">B11+1</f>
        <v>3</v>
      </c>
      <c r="C12" s="47" t="s">
        <v>537</v>
      </c>
      <c r="D12" s="54"/>
      <c r="E12" s="8"/>
      <c r="F12" s="8"/>
      <c r="G12" s="8"/>
      <c r="H12" s="8"/>
      <c r="I12" s="8"/>
      <c r="J12" s="8"/>
      <c r="K12" s="8"/>
      <c r="L12" s="8"/>
      <c r="M12" s="8"/>
      <c r="N12" s="8"/>
    </row>
    <row r="13" spans="2:14" ht="38.25" x14ac:dyDescent="0.25">
      <c r="B13" s="43">
        <f t="shared" si="0"/>
        <v>4</v>
      </c>
      <c r="C13" s="47" t="s">
        <v>538</v>
      </c>
      <c r="D13" s="54"/>
      <c r="E13" s="8"/>
      <c r="F13" s="8"/>
      <c r="G13" s="8"/>
      <c r="H13" s="8"/>
      <c r="I13" s="8"/>
      <c r="J13" s="8"/>
      <c r="K13" s="8"/>
      <c r="L13" s="8"/>
      <c r="M13" s="8"/>
      <c r="N13" s="8"/>
    </row>
    <row r="14" spans="2:14" ht="25.5" x14ac:dyDescent="0.25">
      <c r="B14" s="43">
        <f t="shared" si="0"/>
        <v>5</v>
      </c>
      <c r="C14" s="47" t="s">
        <v>539</v>
      </c>
      <c r="D14" s="54"/>
      <c r="E14" s="8"/>
      <c r="F14" s="8"/>
      <c r="G14" s="8"/>
      <c r="H14" s="8"/>
      <c r="I14" s="8"/>
      <c r="J14" s="8"/>
      <c r="K14" s="8"/>
      <c r="L14" s="8"/>
      <c r="M14" s="8"/>
      <c r="N14" s="8"/>
    </row>
    <row r="15" spans="2:14" x14ac:dyDescent="0.25">
      <c r="B15" s="43">
        <f t="shared" si="0"/>
        <v>6</v>
      </c>
      <c r="C15" s="47" t="s">
        <v>540</v>
      </c>
      <c r="D15" s="54"/>
      <c r="E15" s="8"/>
      <c r="F15" s="8"/>
      <c r="G15" s="8"/>
      <c r="H15" s="8"/>
      <c r="I15" s="8"/>
      <c r="J15" s="8"/>
      <c r="K15" s="8"/>
      <c r="L15" s="8"/>
      <c r="M15" s="8"/>
      <c r="N15" s="8"/>
    </row>
    <row r="16" spans="2:14" ht="38.25" x14ac:dyDescent="0.25">
      <c r="B16" s="43">
        <f t="shared" si="0"/>
        <v>7</v>
      </c>
      <c r="C16" s="47" t="s">
        <v>541</v>
      </c>
      <c r="D16" s="54"/>
    </row>
    <row r="17" spans="2:4" ht="38.25" x14ac:dyDescent="0.25">
      <c r="B17" s="43">
        <f t="shared" si="0"/>
        <v>8</v>
      </c>
      <c r="C17" s="47" t="s">
        <v>542</v>
      </c>
      <c r="D17" s="54"/>
    </row>
    <row r="18" spans="2:4" ht="25.5" x14ac:dyDescent="0.25">
      <c r="B18" s="43">
        <f t="shared" si="0"/>
        <v>9</v>
      </c>
      <c r="C18" s="47" t="s">
        <v>543</v>
      </c>
      <c r="D18" s="54"/>
    </row>
    <row r="19" spans="2:4" ht="25.5" x14ac:dyDescent="0.25">
      <c r="B19" s="43">
        <f t="shared" si="0"/>
        <v>10</v>
      </c>
      <c r="C19" s="47" t="s">
        <v>544</v>
      </c>
      <c r="D19" s="54"/>
    </row>
    <row r="20" spans="2:4" x14ac:dyDescent="0.25">
      <c r="B20" s="43">
        <f t="shared" si="0"/>
        <v>11</v>
      </c>
      <c r="C20" s="47" t="s">
        <v>545</v>
      </c>
      <c r="D20" s="54"/>
    </row>
    <row r="21" spans="2:4" ht="38.25" x14ac:dyDescent="0.25">
      <c r="B21" s="43">
        <f t="shared" si="0"/>
        <v>12</v>
      </c>
      <c r="C21" s="47" t="s">
        <v>546</v>
      </c>
      <c r="D21" s="54"/>
    </row>
    <row r="22" spans="2:4" ht="25.5" x14ac:dyDescent="0.25">
      <c r="B22" s="43">
        <f>B21+1</f>
        <v>13</v>
      </c>
      <c r="C22" s="47" t="s">
        <v>547</v>
      </c>
      <c r="D22" s="54"/>
    </row>
    <row r="23" spans="2:4" ht="25.5" x14ac:dyDescent="0.25">
      <c r="B23" s="43">
        <f t="shared" si="0"/>
        <v>14</v>
      </c>
      <c r="C23" s="47" t="s">
        <v>548</v>
      </c>
      <c r="D23" s="54"/>
    </row>
    <row r="24" spans="2:4" ht="25.5" x14ac:dyDescent="0.25">
      <c r="B24" s="43">
        <f t="shared" si="0"/>
        <v>15</v>
      </c>
      <c r="C24" s="47" t="s">
        <v>549</v>
      </c>
      <c r="D24" s="54"/>
    </row>
  </sheetData>
  <dataValidations disablePrompts="1" count="1">
    <dataValidation type="textLength" operator="lessThanOrEqual" allowBlank="1" showInputMessage="1" showErrorMessage="1" errorTitle="Character Limit Exceeded" error="You have exceeded the number of characters in your response. Please limit your response to 700 Characters and click Retry." sqref="D9:D19" xr:uid="{070D5028-656A-449B-9B6F-B052329E566E}">
      <formula1>700</formula1>
    </dataValidation>
  </dataValidations>
  <pageMargins left="0.2" right="0.2" top="0.25" bottom="0.5" header="0.3" footer="0.3"/>
  <pageSetup scale="53" orientation="portrait" r:id="rId1"/>
  <headerFooter>
    <oddFooter>&amp;L&amp;A&amp;CPage &amp;P of &amp;N</oddFoot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23028-2939-49E4-B34D-5F5D4B03076D}">
  <sheetPr codeName="Sheet17"/>
  <dimension ref="A1:D52"/>
  <sheetViews>
    <sheetView workbookViewId="0"/>
  </sheetViews>
  <sheetFormatPr defaultColWidth="8.75" defaultRowHeight="15" x14ac:dyDescent="0.25"/>
  <cols>
    <col min="1" max="1" width="1.5" style="1" customWidth="1"/>
    <col min="2" max="2" width="4.875" style="1" customWidth="1"/>
    <col min="3" max="3" width="43.5" style="8" customWidth="1"/>
    <col min="4" max="4" width="56.25" style="8" customWidth="1"/>
    <col min="5" max="16384" width="8.75" style="8"/>
  </cols>
  <sheetData>
    <row r="1" spans="2:4" s="12" customFormat="1" ht="15.75" x14ac:dyDescent="0.25">
      <c r="B1" s="10" t="str">
        <f>INPUT!$C$3</f>
        <v>Albemarle County</v>
      </c>
    </row>
    <row r="2" spans="2:4" s="12" customFormat="1" ht="15.75" x14ac:dyDescent="0.25">
      <c r="B2" s="10" t="str">
        <f>INPUT!$D$11</f>
        <v>RFP#&lt;######&gt;</v>
      </c>
    </row>
    <row r="3" spans="2:4" s="12" customFormat="1" ht="15.75" x14ac:dyDescent="0.25">
      <c r="B3" s="10" t="str">
        <f>INPUT!$C$23</f>
        <v>PBM</v>
      </c>
    </row>
    <row r="4" spans="2:4" s="12" customFormat="1" ht="15.75" x14ac:dyDescent="0.25">
      <c r="B4" s="13" t="s">
        <v>550</v>
      </c>
    </row>
    <row r="5" spans="2:4" ht="19.5" thickBot="1" x14ac:dyDescent="0.3">
      <c r="B5" s="5"/>
    </row>
    <row r="6" spans="2:4" ht="15.75" thickBot="1" x14ac:dyDescent="0.3">
      <c r="B6" s="16"/>
      <c r="C6" s="6" t="s">
        <v>210</v>
      </c>
      <c r="D6" s="17">
        <f>'Instructions &amp; Info'!$C$44</f>
        <v>0</v>
      </c>
    </row>
    <row r="7" spans="2:4" x14ac:dyDescent="0.25">
      <c r="B7" s="16"/>
      <c r="C7" s="6"/>
      <c r="D7" s="6"/>
    </row>
    <row r="8" spans="2:4" ht="16.5" thickBot="1" x14ac:dyDescent="0.3">
      <c r="B8" s="176" t="s">
        <v>551</v>
      </c>
      <c r="C8" s="176"/>
      <c r="D8" s="176"/>
    </row>
    <row r="9" spans="2:4" ht="46.5" customHeight="1" thickTop="1" x14ac:dyDescent="0.25">
      <c r="B9" s="177" t="s">
        <v>552</v>
      </c>
      <c r="C9" s="177"/>
      <c r="D9" s="177"/>
    </row>
    <row r="10" spans="2:4" x14ac:dyDescent="0.25">
      <c r="B10" s="18" t="s">
        <v>553</v>
      </c>
      <c r="C10" s="19"/>
      <c r="D10" s="19"/>
    </row>
    <row r="11" spans="2:4" x14ac:dyDescent="0.25">
      <c r="B11" s="29">
        <v>1</v>
      </c>
      <c r="C11" s="30" t="s">
        <v>554</v>
      </c>
      <c r="D11" s="31"/>
    </row>
    <row r="12" spans="2:4" x14ac:dyDescent="0.25">
      <c r="B12" s="20" t="s">
        <v>555</v>
      </c>
      <c r="C12" s="21" t="s">
        <v>556</v>
      </c>
      <c r="D12" s="31"/>
    </row>
    <row r="13" spans="2:4" x14ac:dyDescent="0.25">
      <c r="B13" s="20" t="s">
        <v>557</v>
      </c>
      <c r="C13" s="21" t="s">
        <v>558</v>
      </c>
      <c r="D13" s="31"/>
    </row>
    <row r="14" spans="2:4" x14ac:dyDescent="0.25">
      <c r="B14" s="20" t="s">
        <v>559</v>
      </c>
      <c r="C14" s="21" t="s">
        <v>560</v>
      </c>
      <c r="D14" s="31"/>
    </row>
    <row r="15" spans="2:4" x14ac:dyDescent="0.25">
      <c r="B15" s="20" t="s">
        <v>561</v>
      </c>
      <c r="C15" s="21" t="s">
        <v>562</v>
      </c>
      <c r="D15" s="31"/>
    </row>
    <row r="16" spans="2:4" x14ac:dyDescent="0.25">
      <c r="B16" s="20" t="s">
        <v>563</v>
      </c>
      <c r="C16" s="21" t="s">
        <v>564</v>
      </c>
      <c r="D16" s="31"/>
    </row>
    <row r="17" spans="2:4" x14ac:dyDescent="0.25">
      <c r="B17" s="20" t="s">
        <v>565</v>
      </c>
      <c r="C17" s="21" t="s">
        <v>566</v>
      </c>
      <c r="D17" s="31"/>
    </row>
    <row r="18" spans="2:4" ht="23.25" customHeight="1" x14ac:dyDescent="0.25">
      <c r="B18" s="20" t="s">
        <v>567</v>
      </c>
      <c r="C18" s="21" t="s">
        <v>568</v>
      </c>
      <c r="D18" s="31"/>
    </row>
    <row r="19" spans="2:4" x14ac:dyDescent="0.25">
      <c r="B19" s="20" t="s">
        <v>569</v>
      </c>
      <c r="C19" s="22" t="s">
        <v>570</v>
      </c>
      <c r="D19" s="31"/>
    </row>
    <row r="20" spans="2:4" x14ac:dyDescent="0.25">
      <c r="B20" s="23"/>
      <c r="C20" s="24"/>
      <c r="D20" s="25"/>
    </row>
    <row r="21" spans="2:4" x14ac:dyDescent="0.25">
      <c r="B21" s="29">
        <f>1+B11</f>
        <v>2</v>
      </c>
      <c r="C21" s="30" t="s">
        <v>554</v>
      </c>
      <c r="D21" s="31"/>
    </row>
    <row r="22" spans="2:4" x14ac:dyDescent="0.25">
      <c r="B22" s="20" t="s">
        <v>555</v>
      </c>
      <c r="C22" s="21" t="s">
        <v>556</v>
      </c>
      <c r="D22" s="31"/>
    </row>
    <row r="23" spans="2:4" x14ac:dyDescent="0.25">
      <c r="B23" s="20" t="s">
        <v>557</v>
      </c>
      <c r="C23" s="21" t="s">
        <v>558</v>
      </c>
      <c r="D23" s="31"/>
    </row>
    <row r="24" spans="2:4" x14ac:dyDescent="0.25">
      <c r="B24" s="20" t="s">
        <v>559</v>
      </c>
      <c r="C24" s="21" t="s">
        <v>560</v>
      </c>
      <c r="D24" s="31"/>
    </row>
    <row r="25" spans="2:4" x14ac:dyDescent="0.25">
      <c r="B25" s="20" t="s">
        <v>561</v>
      </c>
      <c r="C25" s="21" t="s">
        <v>562</v>
      </c>
      <c r="D25" s="31"/>
    </row>
    <row r="26" spans="2:4" x14ac:dyDescent="0.25">
      <c r="B26" s="20" t="s">
        <v>563</v>
      </c>
      <c r="C26" s="21" t="s">
        <v>564</v>
      </c>
      <c r="D26" s="31"/>
    </row>
    <row r="27" spans="2:4" x14ac:dyDescent="0.25">
      <c r="B27" s="20" t="s">
        <v>565</v>
      </c>
      <c r="C27" s="21" t="s">
        <v>566</v>
      </c>
      <c r="D27" s="31"/>
    </row>
    <row r="28" spans="2:4" x14ac:dyDescent="0.25">
      <c r="B28" s="20" t="s">
        <v>567</v>
      </c>
      <c r="C28" s="21" t="s">
        <v>568</v>
      </c>
      <c r="D28" s="31"/>
    </row>
    <row r="29" spans="2:4" x14ac:dyDescent="0.25">
      <c r="B29" s="20" t="s">
        <v>569</v>
      </c>
      <c r="C29" s="22" t="s">
        <v>570</v>
      </c>
      <c r="D29" s="31"/>
    </row>
    <row r="30" spans="2:4" x14ac:dyDescent="0.25">
      <c r="B30" s="23"/>
      <c r="C30" s="24"/>
      <c r="D30" s="25"/>
    </row>
    <row r="31" spans="2:4" x14ac:dyDescent="0.25">
      <c r="B31" s="29">
        <f>1+B21</f>
        <v>3</v>
      </c>
      <c r="C31" s="30" t="s">
        <v>554</v>
      </c>
      <c r="D31" s="31"/>
    </row>
    <row r="32" spans="2:4" x14ac:dyDescent="0.25">
      <c r="B32" s="20" t="s">
        <v>555</v>
      </c>
      <c r="C32" s="21" t="s">
        <v>556</v>
      </c>
      <c r="D32" s="31"/>
    </row>
    <row r="33" spans="2:4" x14ac:dyDescent="0.25">
      <c r="B33" s="20" t="s">
        <v>557</v>
      </c>
      <c r="C33" s="21" t="s">
        <v>558</v>
      </c>
      <c r="D33" s="31"/>
    </row>
    <row r="34" spans="2:4" x14ac:dyDescent="0.25">
      <c r="B34" s="20" t="s">
        <v>559</v>
      </c>
      <c r="C34" s="21" t="s">
        <v>560</v>
      </c>
      <c r="D34" s="31"/>
    </row>
    <row r="35" spans="2:4" x14ac:dyDescent="0.25">
      <c r="B35" s="20" t="s">
        <v>561</v>
      </c>
      <c r="C35" s="21" t="s">
        <v>562</v>
      </c>
      <c r="D35" s="31"/>
    </row>
    <row r="36" spans="2:4" x14ac:dyDescent="0.25">
      <c r="B36" s="20" t="s">
        <v>563</v>
      </c>
      <c r="C36" s="21" t="s">
        <v>564</v>
      </c>
      <c r="D36" s="31"/>
    </row>
    <row r="37" spans="2:4" x14ac:dyDescent="0.25">
      <c r="B37" s="20" t="s">
        <v>565</v>
      </c>
      <c r="C37" s="21" t="s">
        <v>566</v>
      </c>
      <c r="D37" s="31"/>
    </row>
    <row r="38" spans="2:4" x14ac:dyDescent="0.25">
      <c r="B38" s="20" t="s">
        <v>567</v>
      </c>
      <c r="C38" s="21" t="s">
        <v>568</v>
      </c>
      <c r="D38" s="31"/>
    </row>
    <row r="39" spans="2:4" x14ac:dyDescent="0.25">
      <c r="B39" s="20" t="s">
        <v>569</v>
      </c>
      <c r="C39" s="22" t="s">
        <v>570</v>
      </c>
      <c r="D39" s="31"/>
    </row>
    <row r="40" spans="2:4" x14ac:dyDescent="0.25">
      <c r="B40" s="23"/>
      <c r="C40" s="24"/>
      <c r="D40" s="25"/>
    </row>
    <row r="41" spans="2:4" x14ac:dyDescent="0.25">
      <c r="B41" s="26" t="s">
        <v>571</v>
      </c>
      <c r="C41" s="27"/>
      <c r="D41" s="28"/>
    </row>
    <row r="42" spans="2:4" x14ac:dyDescent="0.25">
      <c r="B42" s="29">
        <v>1</v>
      </c>
      <c r="C42" s="30" t="s">
        <v>554</v>
      </c>
      <c r="D42" s="31"/>
    </row>
    <row r="43" spans="2:4" x14ac:dyDescent="0.25">
      <c r="B43" s="20" t="s">
        <v>555</v>
      </c>
      <c r="C43" s="21" t="s">
        <v>556</v>
      </c>
      <c r="D43" s="31"/>
    </row>
    <row r="44" spans="2:4" x14ac:dyDescent="0.25">
      <c r="B44" s="20" t="s">
        <v>557</v>
      </c>
      <c r="C44" s="21" t="s">
        <v>558</v>
      </c>
      <c r="D44" s="31"/>
    </row>
    <row r="45" spans="2:4" x14ac:dyDescent="0.25">
      <c r="B45" s="20" t="s">
        <v>559</v>
      </c>
      <c r="C45" s="21" t="s">
        <v>560</v>
      </c>
      <c r="D45" s="31"/>
    </row>
    <row r="46" spans="2:4" x14ac:dyDescent="0.25">
      <c r="B46" s="20" t="s">
        <v>561</v>
      </c>
      <c r="C46" s="21" t="s">
        <v>572</v>
      </c>
      <c r="D46" s="31"/>
    </row>
    <row r="47" spans="2:4" x14ac:dyDescent="0.25">
      <c r="B47" s="20" t="s">
        <v>563</v>
      </c>
      <c r="C47" s="21" t="s">
        <v>564</v>
      </c>
      <c r="D47" s="31"/>
    </row>
    <row r="48" spans="2:4" x14ac:dyDescent="0.25">
      <c r="B48" s="20" t="s">
        <v>565</v>
      </c>
      <c r="C48" s="21" t="s">
        <v>566</v>
      </c>
      <c r="D48" s="31"/>
    </row>
    <row r="49" spans="2:4" x14ac:dyDescent="0.25">
      <c r="B49" s="20" t="s">
        <v>567</v>
      </c>
      <c r="C49" s="21" t="s">
        <v>568</v>
      </c>
      <c r="D49" s="31"/>
    </row>
    <row r="50" spans="2:4" x14ac:dyDescent="0.25">
      <c r="B50" s="20" t="s">
        <v>569</v>
      </c>
      <c r="C50" s="22" t="s">
        <v>570</v>
      </c>
      <c r="D50" s="31"/>
    </row>
    <row r="51" spans="2:4" x14ac:dyDescent="0.25">
      <c r="B51" s="20" t="s">
        <v>573</v>
      </c>
      <c r="C51" s="22" t="s">
        <v>574</v>
      </c>
      <c r="D51" s="31"/>
    </row>
    <row r="52" spans="2:4" x14ac:dyDescent="0.25">
      <c r="B52" s="23"/>
      <c r="C52" s="24"/>
      <c r="D52" s="25"/>
    </row>
  </sheetData>
  <mergeCells count="2">
    <mergeCell ref="B8:D8"/>
    <mergeCell ref="B9:D9"/>
  </mergeCells>
  <pageMargins left="0.2" right="0.2" top="0.25" bottom="0.5" header="0.3" footer="0.3"/>
  <pageSetup scale="79" orientation="portrait" r:id="rId1"/>
  <headerFooter>
    <oddFooter>&amp;L&amp;A&amp;CPage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B7E19-45FF-4DC7-B106-E216EF5E4BAC}">
  <sheetPr codeName="Sheet15"/>
  <dimension ref="A1:E59"/>
  <sheetViews>
    <sheetView workbookViewId="0">
      <selection activeCell="E43" sqref="E43"/>
    </sheetView>
  </sheetViews>
  <sheetFormatPr defaultColWidth="8.75" defaultRowHeight="15" x14ac:dyDescent="0.25"/>
  <cols>
    <col min="1" max="1" width="1.5" style="1" customWidth="1"/>
    <col min="2" max="2" width="14.75" style="1" customWidth="1"/>
    <col min="3" max="4" width="12.625" style="8" customWidth="1"/>
    <col min="5" max="5" width="93.25" style="8" customWidth="1"/>
    <col min="6" max="16384" width="8.75" style="8"/>
  </cols>
  <sheetData>
    <row r="1" spans="2:5" s="12" customFormat="1" ht="15.75" x14ac:dyDescent="0.25">
      <c r="B1" s="10" t="str">
        <f>INPUT!$C$3</f>
        <v>Albemarle County</v>
      </c>
    </row>
    <row r="2" spans="2:5" s="12" customFormat="1" ht="15.75" x14ac:dyDescent="0.25">
      <c r="B2" s="10" t="str">
        <f>INPUT!$D$11</f>
        <v>RFP#&lt;######&gt;</v>
      </c>
    </row>
    <row r="3" spans="2:5" s="12" customFormat="1" ht="15.75" x14ac:dyDescent="0.25">
      <c r="B3" s="10" t="str">
        <f>INPUT!$C$23</f>
        <v>PBM</v>
      </c>
    </row>
    <row r="4" spans="2:5" s="12" customFormat="1" ht="15.75" x14ac:dyDescent="0.25">
      <c r="B4" s="13" t="str">
        <f>INPUT!F84</f>
        <v>Price Proposal Form 5.0 - Deviations</v>
      </c>
    </row>
    <row r="5" spans="2:5" ht="18.75" x14ac:dyDescent="0.25">
      <c r="B5" s="5"/>
    </row>
    <row r="6" spans="2:5" x14ac:dyDescent="0.25">
      <c r="B6" s="8"/>
    </row>
    <row r="7" spans="2:5" x14ac:dyDescent="0.25">
      <c r="B7" s="32" t="s">
        <v>575</v>
      </c>
      <c r="C7" s="32"/>
      <c r="D7" s="32"/>
      <c r="E7" s="1"/>
    </row>
    <row r="8" spans="2:5" ht="15.75" thickBot="1" x14ac:dyDescent="0.3">
      <c r="B8" s="32"/>
      <c r="C8" s="32"/>
      <c r="D8" s="32"/>
      <c r="E8" s="1"/>
    </row>
    <row r="9" spans="2:5" ht="15.75" thickBot="1" x14ac:dyDescent="0.3">
      <c r="C9" s="6"/>
      <c r="D9" s="6" t="s">
        <v>210</v>
      </c>
      <c r="E9" s="17">
        <f>'Instructions &amp; Info'!$C$44</f>
        <v>0</v>
      </c>
    </row>
    <row r="10" spans="2:5" x14ac:dyDescent="0.25">
      <c r="B10" s="32"/>
      <c r="C10" s="32"/>
      <c r="D10" s="32"/>
      <c r="E10" s="1"/>
    </row>
    <row r="11" spans="2:5" ht="16.5" thickBot="1" x14ac:dyDescent="0.3">
      <c r="B11" s="7" t="s">
        <v>576</v>
      </c>
      <c r="C11" s="7" t="s">
        <v>577</v>
      </c>
      <c r="D11" s="7" t="s">
        <v>578</v>
      </c>
      <c r="E11" s="7" t="s">
        <v>131</v>
      </c>
    </row>
    <row r="12" spans="2:5" ht="15.75" thickTop="1" x14ac:dyDescent="0.25">
      <c r="B12" s="33"/>
      <c r="C12" s="33"/>
      <c r="D12" s="34"/>
      <c r="E12" s="34"/>
    </row>
    <row r="13" spans="2:5" x14ac:dyDescent="0.25">
      <c r="B13" s="33"/>
      <c r="C13" s="33"/>
      <c r="D13" s="34"/>
      <c r="E13" s="34"/>
    </row>
    <row r="14" spans="2:5" x14ac:dyDescent="0.25">
      <c r="B14" s="33"/>
      <c r="C14" s="33"/>
      <c r="D14" s="34"/>
      <c r="E14" s="34"/>
    </row>
    <row r="15" spans="2:5" x14ac:dyDescent="0.25">
      <c r="B15" s="33"/>
      <c r="C15" s="33"/>
      <c r="D15" s="34"/>
      <c r="E15" s="34"/>
    </row>
    <row r="16" spans="2:5" x14ac:dyDescent="0.25">
      <c r="B16" s="33"/>
      <c r="C16" s="33"/>
      <c r="D16" s="34"/>
      <c r="E16" s="34"/>
    </row>
    <row r="17" spans="2:5" x14ac:dyDescent="0.25">
      <c r="B17" s="33"/>
      <c r="C17" s="33"/>
      <c r="D17" s="34"/>
      <c r="E17" s="34"/>
    </row>
    <row r="18" spans="2:5" x14ac:dyDescent="0.25">
      <c r="B18" s="33"/>
      <c r="C18" s="33"/>
      <c r="D18" s="34"/>
      <c r="E18" s="34"/>
    </row>
    <row r="19" spans="2:5" x14ac:dyDescent="0.25">
      <c r="B19" s="33"/>
      <c r="C19" s="33"/>
      <c r="D19" s="34"/>
      <c r="E19" s="34"/>
    </row>
    <row r="20" spans="2:5" x14ac:dyDescent="0.25">
      <c r="B20" s="33"/>
      <c r="C20" s="33"/>
      <c r="D20" s="34"/>
      <c r="E20" s="34"/>
    </row>
    <row r="21" spans="2:5" x14ac:dyDescent="0.25">
      <c r="B21" s="33"/>
      <c r="C21" s="33"/>
      <c r="D21" s="34"/>
      <c r="E21" s="34"/>
    </row>
    <row r="22" spans="2:5" x14ac:dyDescent="0.25">
      <c r="B22" s="33"/>
      <c r="C22" s="33"/>
      <c r="D22" s="34"/>
      <c r="E22" s="34"/>
    </row>
    <row r="23" spans="2:5" x14ac:dyDescent="0.25">
      <c r="B23" s="33"/>
      <c r="C23" s="33"/>
      <c r="D23" s="34"/>
      <c r="E23" s="34"/>
    </row>
    <row r="24" spans="2:5" x14ac:dyDescent="0.25">
      <c r="B24" s="33"/>
      <c r="C24" s="33"/>
      <c r="D24" s="34"/>
      <c r="E24" s="34"/>
    </row>
    <row r="25" spans="2:5" x14ac:dyDescent="0.25">
      <c r="B25" s="33"/>
      <c r="C25" s="33"/>
      <c r="D25" s="34"/>
      <c r="E25" s="34"/>
    </row>
    <row r="26" spans="2:5" x14ac:dyDescent="0.25">
      <c r="B26" s="33"/>
      <c r="C26" s="33"/>
      <c r="D26" s="34"/>
      <c r="E26" s="34"/>
    </row>
    <row r="27" spans="2:5" x14ac:dyDescent="0.25">
      <c r="B27" s="33"/>
      <c r="C27" s="33"/>
      <c r="D27" s="34"/>
      <c r="E27" s="34"/>
    </row>
    <row r="28" spans="2:5" x14ac:dyDescent="0.25">
      <c r="B28" s="33"/>
      <c r="C28" s="33"/>
      <c r="D28" s="34"/>
      <c r="E28" s="34"/>
    </row>
    <row r="29" spans="2:5" x14ac:dyDescent="0.25">
      <c r="B29" s="33"/>
      <c r="C29" s="33"/>
      <c r="D29" s="34"/>
      <c r="E29" s="34"/>
    </row>
    <row r="30" spans="2:5" x14ac:dyDescent="0.25">
      <c r="B30" s="33"/>
      <c r="C30" s="33"/>
      <c r="D30" s="34"/>
      <c r="E30" s="34"/>
    </row>
    <row r="31" spans="2:5" x14ac:dyDescent="0.25">
      <c r="B31" s="33"/>
      <c r="C31" s="33"/>
      <c r="D31" s="34"/>
      <c r="E31" s="34"/>
    </row>
    <row r="32" spans="2:5" x14ac:dyDescent="0.25">
      <c r="B32" s="33"/>
      <c r="C32" s="33"/>
      <c r="D32" s="34"/>
      <c r="E32" s="34"/>
    </row>
    <row r="33" spans="2:5" x14ac:dyDescent="0.25">
      <c r="B33" s="33"/>
      <c r="C33" s="33"/>
      <c r="D33" s="34"/>
      <c r="E33" s="34"/>
    </row>
    <row r="34" spans="2:5" x14ac:dyDescent="0.25">
      <c r="B34" s="33"/>
      <c r="C34" s="33"/>
      <c r="D34" s="34"/>
      <c r="E34" s="34"/>
    </row>
    <row r="35" spans="2:5" x14ac:dyDescent="0.25">
      <c r="B35" s="33"/>
      <c r="C35" s="33"/>
      <c r="D35" s="34"/>
      <c r="E35" s="34"/>
    </row>
    <row r="36" spans="2:5" x14ac:dyDescent="0.25">
      <c r="B36" s="33"/>
      <c r="C36" s="33"/>
      <c r="D36" s="34"/>
      <c r="E36" s="34"/>
    </row>
    <row r="37" spans="2:5" x14ac:dyDescent="0.25">
      <c r="B37" s="33"/>
      <c r="C37" s="33"/>
      <c r="D37" s="34"/>
      <c r="E37" s="34"/>
    </row>
    <row r="38" spans="2:5" x14ac:dyDescent="0.25">
      <c r="B38" s="33"/>
      <c r="C38" s="33"/>
      <c r="D38" s="34"/>
      <c r="E38" s="34"/>
    </row>
    <row r="39" spans="2:5" x14ac:dyDescent="0.25">
      <c r="B39" s="33"/>
      <c r="C39" s="33"/>
      <c r="D39" s="34"/>
      <c r="E39" s="34"/>
    </row>
    <row r="40" spans="2:5" x14ac:dyDescent="0.25">
      <c r="B40" s="33"/>
      <c r="C40" s="33"/>
      <c r="D40" s="34"/>
      <c r="E40" s="34"/>
    </row>
    <row r="41" spans="2:5" x14ac:dyDescent="0.25">
      <c r="B41" s="33"/>
      <c r="C41" s="33"/>
      <c r="D41" s="34"/>
      <c r="E41" s="34"/>
    </row>
    <row r="42" spans="2:5" x14ac:dyDescent="0.25">
      <c r="B42" s="33"/>
      <c r="C42" s="33"/>
      <c r="D42" s="34"/>
      <c r="E42" s="34"/>
    </row>
    <row r="43" spans="2:5" x14ac:dyDescent="0.25">
      <c r="B43" s="33"/>
      <c r="C43" s="33"/>
      <c r="D43" s="34"/>
      <c r="E43" s="34"/>
    </row>
    <row r="44" spans="2:5" x14ac:dyDescent="0.25">
      <c r="B44" s="33"/>
      <c r="C44" s="33"/>
      <c r="D44" s="34"/>
      <c r="E44" s="34"/>
    </row>
    <row r="45" spans="2:5" x14ac:dyDescent="0.25">
      <c r="B45" s="33"/>
      <c r="C45" s="33"/>
      <c r="D45" s="34"/>
      <c r="E45" s="34"/>
    </row>
    <row r="46" spans="2:5" x14ac:dyDescent="0.25">
      <c r="B46" s="33"/>
      <c r="C46" s="33"/>
      <c r="D46" s="34"/>
      <c r="E46" s="34"/>
    </row>
    <row r="47" spans="2:5" x14ac:dyDescent="0.25">
      <c r="B47" s="33"/>
      <c r="C47" s="33"/>
      <c r="D47" s="34"/>
      <c r="E47" s="34"/>
    </row>
    <row r="48" spans="2:5" x14ac:dyDescent="0.25">
      <c r="B48" s="33"/>
      <c r="C48" s="33"/>
      <c r="D48" s="34"/>
      <c r="E48" s="34"/>
    </row>
    <row r="49" spans="2:5" x14ac:dyDescent="0.25">
      <c r="B49" s="33"/>
      <c r="C49" s="33"/>
      <c r="D49" s="34"/>
      <c r="E49" s="34"/>
    </row>
    <row r="50" spans="2:5" x14ac:dyDescent="0.25">
      <c r="B50" s="33"/>
      <c r="C50" s="33"/>
      <c r="D50" s="34"/>
      <c r="E50" s="34"/>
    </row>
    <row r="51" spans="2:5" x14ac:dyDescent="0.25">
      <c r="B51" s="33"/>
      <c r="C51" s="33"/>
      <c r="D51" s="34"/>
      <c r="E51" s="34"/>
    </row>
    <row r="52" spans="2:5" x14ac:dyDescent="0.25">
      <c r="B52" s="33"/>
      <c r="C52" s="33"/>
      <c r="D52" s="34"/>
      <c r="E52" s="34"/>
    </row>
    <row r="53" spans="2:5" x14ac:dyDescent="0.25">
      <c r="B53" s="33"/>
      <c r="C53" s="33"/>
      <c r="D53" s="34"/>
      <c r="E53" s="34"/>
    </row>
    <row r="54" spans="2:5" x14ac:dyDescent="0.25">
      <c r="B54" s="33"/>
      <c r="C54" s="33"/>
      <c r="D54" s="34"/>
      <c r="E54" s="34"/>
    </row>
    <row r="55" spans="2:5" x14ac:dyDescent="0.25">
      <c r="B55" s="33"/>
      <c r="C55" s="33"/>
      <c r="D55" s="34"/>
      <c r="E55" s="34"/>
    </row>
    <row r="56" spans="2:5" x14ac:dyDescent="0.25">
      <c r="B56" s="33"/>
      <c r="C56" s="33"/>
      <c r="D56" s="34"/>
      <c r="E56" s="34"/>
    </row>
    <row r="57" spans="2:5" x14ac:dyDescent="0.25">
      <c r="B57" s="33"/>
      <c r="C57" s="33"/>
      <c r="D57" s="34"/>
      <c r="E57" s="34"/>
    </row>
    <row r="58" spans="2:5" x14ac:dyDescent="0.25">
      <c r="B58" s="33"/>
      <c r="C58" s="33"/>
      <c r="D58" s="34"/>
      <c r="E58" s="34"/>
    </row>
    <row r="59" spans="2:5" x14ac:dyDescent="0.25">
      <c r="B59" s="33"/>
      <c r="C59" s="33"/>
      <c r="D59" s="34"/>
      <c r="E59" s="34"/>
    </row>
  </sheetData>
  <pageMargins left="0.2" right="0.2" top="0.25" bottom="0.5" header="0.3" footer="0.3"/>
  <pageSetup scale="69" orientation="portrait" r:id="rId1"/>
  <headerFooter>
    <oddFooter>&amp;L&amp;A&amp;CPage &amp;P of &amp;N</oddFoot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B4571-6E92-4D7B-AD26-D159AEAF21B6}">
  <sheetPr codeName="Sheet16"/>
  <dimension ref="A1:C50"/>
  <sheetViews>
    <sheetView workbookViewId="0">
      <selection activeCell="E43" sqref="E43"/>
    </sheetView>
  </sheetViews>
  <sheetFormatPr defaultColWidth="8.75" defaultRowHeight="15" x14ac:dyDescent="0.25"/>
  <cols>
    <col min="1" max="1" width="1.5" style="1" customWidth="1"/>
    <col min="2" max="2" width="12.625" style="1" customWidth="1"/>
    <col min="3" max="3" width="93.25" style="8" customWidth="1"/>
    <col min="4" max="4" width="12.75" style="8" customWidth="1"/>
    <col min="5" max="16384" width="8.75" style="8"/>
  </cols>
  <sheetData>
    <row r="1" spans="2:3" s="12" customFormat="1" ht="15.75" x14ac:dyDescent="0.25">
      <c r="B1" s="10" t="str">
        <f>INPUT!$C$3</f>
        <v>Albemarle County</v>
      </c>
    </row>
    <row r="2" spans="2:3" s="12" customFormat="1" ht="15.75" x14ac:dyDescent="0.25">
      <c r="B2" s="10" t="str">
        <f>INPUT!$D$11</f>
        <v>RFP#&lt;######&gt;</v>
      </c>
    </row>
    <row r="3" spans="2:3" s="12" customFormat="1" ht="15.75" x14ac:dyDescent="0.25">
      <c r="B3" s="10" t="str">
        <f>INPUT!$C$23</f>
        <v>PBM</v>
      </c>
    </row>
    <row r="4" spans="2:3" s="12" customFormat="1" ht="15.75" x14ac:dyDescent="0.25">
      <c r="B4" s="13" t="str">
        <f>INPUT!F85</f>
        <v>Price Proposal Form 6.0 - Key Differentiators</v>
      </c>
    </row>
    <row r="5" spans="2:3" ht="18.75" x14ac:dyDescent="0.25">
      <c r="B5" s="5"/>
    </row>
    <row r="6" spans="2:3" x14ac:dyDescent="0.25">
      <c r="B6" s="55" t="s">
        <v>579</v>
      </c>
    </row>
    <row r="7" spans="2:3" x14ac:dyDescent="0.25">
      <c r="B7" s="8"/>
    </row>
    <row r="8" spans="2:3" ht="15.75" thickBot="1" x14ac:dyDescent="0.3">
      <c r="B8" s="8"/>
    </row>
    <row r="9" spans="2:3" ht="15.75" thickBot="1" x14ac:dyDescent="0.3">
      <c r="B9" s="6" t="s">
        <v>210</v>
      </c>
      <c r="C9" s="17">
        <f>'Instructions &amp; Info'!$C$44</f>
        <v>0</v>
      </c>
    </row>
    <row r="10" spans="2:3" x14ac:dyDescent="0.25">
      <c r="B10" s="32"/>
      <c r="C10" s="1"/>
    </row>
    <row r="11" spans="2:3" ht="16.5" thickBot="1" x14ac:dyDescent="0.3">
      <c r="B11" s="7" t="s">
        <v>580</v>
      </c>
      <c r="C11" s="7" t="s">
        <v>581</v>
      </c>
    </row>
    <row r="12" spans="2:3" ht="15.75" thickTop="1" x14ac:dyDescent="0.25">
      <c r="B12" s="33"/>
      <c r="C12" s="34"/>
    </row>
    <row r="13" spans="2:3" x14ac:dyDescent="0.25">
      <c r="B13" s="33"/>
      <c r="C13" s="34"/>
    </row>
    <row r="14" spans="2:3" x14ac:dyDescent="0.25">
      <c r="B14" s="33"/>
      <c r="C14" s="34"/>
    </row>
    <row r="15" spans="2:3" x14ac:dyDescent="0.25">
      <c r="B15" s="33"/>
      <c r="C15" s="34"/>
    </row>
    <row r="16" spans="2:3" x14ac:dyDescent="0.25">
      <c r="B16" s="33"/>
      <c r="C16" s="34"/>
    </row>
    <row r="17" spans="2:3" x14ac:dyDescent="0.25">
      <c r="B17" s="33"/>
      <c r="C17" s="34"/>
    </row>
    <row r="18" spans="2:3" x14ac:dyDescent="0.25">
      <c r="B18" s="33"/>
      <c r="C18" s="34"/>
    </row>
    <row r="19" spans="2:3" x14ac:dyDescent="0.25">
      <c r="B19" s="33"/>
      <c r="C19" s="34"/>
    </row>
    <row r="20" spans="2:3" x14ac:dyDescent="0.25">
      <c r="B20" s="33"/>
      <c r="C20" s="34"/>
    </row>
    <row r="21" spans="2:3" x14ac:dyDescent="0.25">
      <c r="B21" s="33"/>
      <c r="C21" s="34"/>
    </row>
    <row r="22" spans="2:3" x14ac:dyDescent="0.25">
      <c r="B22" s="33"/>
      <c r="C22" s="34"/>
    </row>
    <row r="23" spans="2:3" x14ac:dyDescent="0.25">
      <c r="B23" s="33"/>
      <c r="C23" s="34"/>
    </row>
    <row r="24" spans="2:3" x14ac:dyDescent="0.25">
      <c r="B24" s="33"/>
      <c r="C24" s="34"/>
    </row>
    <row r="25" spans="2:3" x14ac:dyDescent="0.25">
      <c r="B25" s="33"/>
      <c r="C25" s="34"/>
    </row>
    <row r="26" spans="2:3" x14ac:dyDescent="0.25">
      <c r="B26" s="33"/>
      <c r="C26" s="34"/>
    </row>
    <row r="27" spans="2:3" x14ac:dyDescent="0.25">
      <c r="B27" s="33"/>
      <c r="C27" s="34"/>
    </row>
    <row r="28" spans="2:3" x14ac:dyDescent="0.25">
      <c r="B28" s="33"/>
      <c r="C28" s="34"/>
    </row>
    <row r="29" spans="2:3" x14ac:dyDescent="0.25">
      <c r="B29" s="33"/>
      <c r="C29" s="34"/>
    </row>
    <row r="30" spans="2:3" x14ac:dyDescent="0.25">
      <c r="B30" s="33"/>
      <c r="C30" s="34"/>
    </row>
    <row r="31" spans="2:3" x14ac:dyDescent="0.25">
      <c r="B31" s="33"/>
      <c r="C31" s="34"/>
    </row>
    <row r="32" spans="2:3" x14ac:dyDescent="0.25">
      <c r="B32" s="33"/>
      <c r="C32" s="34"/>
    </row>
    <row r="33" spans="2:3" x14ac:dyDescent="0.25">
      <c r="B33" s="33"/>
      <c r="C33" s="34"/>
    </row>
    <row r="34" spans="2:3" x14ac:dyDescent="0.25">
      <c r="B34" s="33"/>
      <c r="C34" s="34"/>
    </row>
    <row r="35" spans="2:3" x14ac:dyDescent="0.25">
      <c r="B35" s="33"/>
      <c r="C35" s="34"/>
    </row>
    <row r="36" spans="2:3" x14ac:dyDescent="0.25">
      <c r="B36" s="33"/>
      <c r="C36" s="34"/>
    </row>
    <row r="37" spans="2:3" x14ac:dyDescent="0.25">
      <c r="B37" s="33"/>
      <c r="C37" s="34"/>
    </row>
    <row r="38" spans="2:3" x14ac:dyDescent="0.25">
      <c r="B38" s="33"/>
      <c r="C38" s="34"/>
    </row>
    <row r="39" spans="2:3" x14ac:dyDescent="0.25">
      <c r="B39" s="33"/>
      <c r="C39" s="34"/>
    </row>
    <row r="40" spans="2:3" x14ac:dyDescent="0.25">
      <c r="B40" s="33"/>
      <c r="C40" s="34"/>
    </row>
    <row r="41" spans="2:3" x14ac:dyDescent="0.25">
      <c r="B41" s="33"/>
      <c r="C41" s="34"/>
    </row>
    <row r="42" spans="2:3" x14ac:dyDescent="0.25">
      <c r="B42" s="33"/>
      <c r="C42" s="34"/>
    </row>
    <row r="43" spans="2:3" x14ac:dyDescent="0.25">
      <c r="B43" s="33"/>
      <c r="C43" s="34"/>
    </row>
    <row r="44" spans="2:3" x14ac:dyDescent="0.25">
      <c r="B44" s="33"/>
      <c r="C44" s="34"/>
    </row>
    <row r="45" spans="2:3" x14ac:dyDescent="0.25">
      <c r="B45" s="33"/>
      <c r="C45" s="34"/>
    </row>
    <row r="46" spans="2:3" x14ac:dyDescent="0.25">
      <c r="B46" s="33"/>
      <c r="C46" s="34"/>
    </row>
    <row r="47" spans="2:3" x14ac:dyDescent="0.25">
      <c r="B47" s="33"/>
      <c r="C47" s="34"/>
    </row>
    <row r="48" spans="2:3" x14ac:dyDescent="0.25">
      <c r="B48" s="33"/>
      <c r="C48" s="34"/>
    </row>
    <row r="49" spans="2:3" x14ac:dyDescent="0.25">
      <c r="B49" s="33"/>
      <c r="C49" s="34"/>
    </row>
    <row r="50" spans="2:3" x14ac:dyDescent="0.25">
      <c r="B50" s="33"/>
      <c r="C50" s="34"/>
    </row>
  </sheetData>
  <pageMargins left="0.2" right="0.2" top="0.25" bottom="0.5" header="0.3" footer="0.3"/>
  <pageSetup scale="79" orientation="portrait" r:id="rId1"/>
  <headerFooter>
    <oddFooter>&amp;L&amp;A&amp;CPage &amp;P of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2D5DA7458F8D34191728BAC45CFC5BD" ma:contentTypeVersion="3" ma:contentTypeDescription="Create a new document." ma:contentTypeScope="" ma:versionID="3cae7dd331f29314955d5c9c0ecadbc3">
  <xsd:schema xmlns:xsd="http://www.w3.org/2001/XMLSchema" xmlns:xs="http://www.w3.org/2001/XMLSchema" xmlns:p="http://schemas.microsoft.com/office/2006/metadata/properties" xmlns:ns2="45c2bb3e-301a-4cf2-b38f-bbd867faa639" targetNamespace="http://schemas.microsoft.com/office/2006/metadata/properties" ma:root="true" ma:fieldsID="517e5126899d08680a73df956d311e79" ns2:_="">
    <xsd:import namespace="45c2bb3e-301a-4cf2-b38f-bbd867faa63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c2bb3e-301a-4cf2-b38f-bbd867faa6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DA33A6-8D9A-4F4B-B45C-0ECB2EAD7C98}">
  <ds:schemaRefs>
    <ds:schemaRef ds:uri="http://purl.org/dc/terms/"/>
    <ds:schemaRef ds:uri="http://schemas.microsoft.com/office/2006/documentManagement/types"/>
    <ds:schemaRef ds:uri="http://purl.org/dc/dcmitype/"/>
    <ds:schemaRef ds:uri="http://purl.org/dc/elements/1.1/"/>
    <ds:schemaRef ds:uri="45c2bb3e-301a-4cf2-b38f-bbd867faa639"/>
    <ds:schemaRef ds:uri="http://schemas.microsoft.com/office/infopath/2007/PartnerControls"/>
    <ds:schemaRef ds:uri="http://www.w3.org/XML/1998/namespac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3EBC8094-15BA-4FB3-AE0D-824409E55A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c2bb3e-301a-4cf2-b38f-bbd867faa6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B557E0-B9F2-4796-BCEF-D7B4792D05A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19</vt:i4>
      </vt:variant>
    </vt:vector>
  </HeadingPairs>
  <TitlesOfParts>
    <vt:vector size="40" baseType="lpstr">
      <vt:lpstr>INPUT</vt:lpstr>
      <vt:lpstr>Instructions &amp; Info</vt:lpstr>
      <vt:lpstr>TF 1.0 Company Info</vt:lpstr>
      <vt:lpstr>TF 1.1 AcctMgmt</vt:lpstr>
      <vt:lpstr>TF 1.2 Claim Processing</vt:lpstr>
      <vt:lpstr>TF 1.3 DUR &amp; PA</vt:lpstr>
      <vt:lpstr>TF 1.4 Customer Service</vt:lpstr>
      <vt:lpstr>TF 1.5 Eligibility</vt:lpstr>
      <vt:lpstr>TF 1.6 Formulary</vt:lpstr>
      <vt:lpstr>TF 1.7 Generics</vt:lpstr>
      <vt:lpstr>TF 1.8 GLP-1</vt:lpstr>
      <vt:lpstr>TF 1.9 Implementation</vt:lpstr>
      <vt:lpstr>TF 1.10 Mail Order</vt:lpstr>
      <vt:lpstr>TF 1.11 Reporting</vt:lpstr>
      <vt:lpstr>TF 1.12 Retail Networks</vt:lpstr>
      <vt:lpstr>TF 1.13 Specialty Pharmacy</vt:lpstr>
      <vt:lpstr>TF 1.14 High Cost Rx FA</vt:lpstr>
      <vt:lpstr>TF 1.15 Technology</vt:lpstr>
      <vt:lpstr>TF 1.16 REF</vt:lpstr>
      <vt:lpstr>TF 5.0 DEV</vt:lpstr>
      <vt:lpstr>TF 6.0 DIFF</vt:lpstr>
      <vt:lpstr>INPUT!Print_Area</vt:lpstr>
      <vt:lpstr>'Instructions &amp; Info'!Print_Area</vt:lpstr>
      <vt:lpstr>'TF 1.0 Company Info'!Print_Area</vt:lpstr>
      <vt:lpstr>'TF 1.1 AcctMgmt'!Print_Area</vt:lpstr>
      <vt:lpstr>'TF 1.10 Mail Order'!Print_Area</vt:lpstr>
      <vt:lpstr>'TF 1.11 Reporting'!Print_Area</vt:lpstr>
      <vt:lpstr>'TF 1.12 Retail Networks'!Print_Area</vt:lpstr>
      <vt:lpstr>'TF 1.13 Specialty Pharmacy'!Print_Area</vt:lpstr>
      <vt:lpstr>'TF 1.14 High Cost Rx FA'!Print_Area</vt:lpstr>
      <vt:lpstr>'TF 1.15 Technology'!Print_Area</vt:lpstr>
      <vt:lpstr>'TF 1.16 REF'!Print_Area</vt:lpstr>
      <vt:lpstr>'TF 1.2 Claim Processing'!Print_Area</vt:lpstr>
      <vt:lpstr>'TF 1.3 DUR &amp; PA'!Print_Area</vt:lpstr>
      <vt:lpstr>'TF 1.4 Customer Service'!Print_Area</vt:lpstr>
      <vt:lpstr>'TF 1.5 Eligibility'!Print_Area</vt:lpstr>
      <vt:lpstr>'TF 1.6 Formulary'!Print_Area</vt:lpstr>
      <vt:lpstr>'TF 1.7 Generics'!Print_Area</vt:lpstr>
      <vt:lpstr>'TF 1.8 GLP-1'!Print_Area</vt:lpstr>
      <vt:lpstr>'TF 1.9 Implementation'!Print_Area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 Huh</dc:creator>
  <cp:keywords/>
  <dc:description/>
  <cp:lastModifiedBy>Lara Andrake</cp:lastModifiedBy>
  <cp:revision/>
  <dcterms:created xsi:type="dcterms:W3CDTF">2024-09-01T20:30:41Z</dcterms:created>
  <dcterms:modified xsi:type="dcterms:W3CDTF">2026-09-25T18:26:47Z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0x01010092D5DA7458F8D34191728BAC45CFC5BD</vt:lpwstr>
  </property>
</Properties>
</file>